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29" activeTab="0"/>
  </bookViews>
  <sheets>
    <sheet name="Záradék" sheetId="1" r:id="rId1"/>
    <sheet name="Összesítő" sheetId="2" r:id="rId2"/>
    <sheet name="Felvonulási létesítmények" sheetId="3" r:id="rId3"/>
    <sheet name="Zsaluzás és állványozás" sheetId="4" r:id="rId4"/>
    <sheet name="Irtás, föld- és sziklamunka" sheetId="5" r:id="rId5"/>
    <sheet name="Síkalapozás" sheetId="6" r:id="rId6"/>
    <sheet name="Helyszíni beton és vasbeton mun" sheetId="7" r:id="rId7"/>
    <sheet name="Előregyártott épületszerkezeti " sheetId="8" r:id="rId8"/>
    <sheet name="Falazás és egyéb kőművesmunka" sheetId="9" r:id="rId9"/>
    <sheet name="Ácsmunka" sheetId="10" r:id="rId10"/>
    <sheet name="Vakolás és rabicolás" sheetId="11" r:id="rId11"/>
    <sheet name="Tetőfedés" sheetId="12" r:id="rId12"/>
    <sheet name="Aljzatkészítés, hideg- és meleg" sheetId="13" r:id="rId13"/>
    <sheet name="Bádogozás" sheetId="14" r:id="rId14"/>
    <sheet name="Fa- és műanyag szerkezet elhely" sheetId="15" r:id="rId15"/>
    <sheet name="Fém nyílászáró és épületlakatos" sheetId="16" r:id="rId16"/>
    <sheet name="Felületképzés" sheetId="17" r:id="rId17"/>
    <sheet name="Szigetelés" sheetId="18" r:id="rId18"/>
    <sheet name="Kőburkolat készítése" sheetId="19" r:id="rId19"/>
    <sheet name="Útburkolatalap és makadámburkol" sheetId="20" r:id="rId20"/>
  </sheets>
  <definedNames/>
  <calcPr fullCalcOnLoad="1" fullPrecision="0"/>
</workbook>
</file>

<file path=xl/sharedStrings.xml><?xml version="1.0" encoding="utf-8"?>
<sst xmlns="http://schemas.openxmlformats.org/spreadsheetml/2006/main" count="495" uniqueCount="243">
  <si>
    <t>Munkanem megnevezése</t>
  </si>
  <si>
    <t>Anyag összege</t>
  </si>
  <si>
    <t>Díj összege</t>
  </si>
  <si>
    <t>Ssz.</t>
  </si>
  <si>
    <t>Tételszám</t>
  </si>
  <si>
    <t>Tétel szövege</t>
  </si>
  <si>
    <t>Menny.</t>
  </si>
  <si>
    <t>Egység</t>
  </si>
  <si>
    <t>Anyag egységár</t>
  </si>
  <si>
    <t>Díj egységre</t>
  </si>
  <si>
    <t>Anyag összesen</t>
  </si>
  <si>
    <t>Díj összesen</t>
  </si>
  <si>
    <t>12-011-1.1-0025001</t>
  </si>
  <si>
    <t>db</t>
  </si>
  <si>
    <t>Mobil WC bérleti díj elszámolása, szállítással, heti karbantartással Mobil W.C. bérleti díj/hó</t>
  </si>
  <si>
    <t>12-012-1.1.1-0025002</t>
  </si>
  <si>
    <t>Munkanem összesen:</t>
  </si>
  <si>
    <r>
      <t>Konténer bérleti díj elszámolása, raktár konténer, 10,00 m</t>
    </r>
    <r>
      <rPr>
        <vertAlign val="superscript"/>
        <sz val="10"/>
        <color indexed="8"/>
        <rFont val="Times New Roman CE"/>
        <family val="0"/>
      </rPr>
      <t>2</t>
    </r>
    <r>
      <rPr>
        <sz val="10"/>
        <color indexed="8"/>
        <rFont val="Times New Roman CE"/>
        <family val="0"/>
      </rPr>
      <t xml:space="preserve"> alapterületig Raktár konténer, 10,00 m</t>
    </r>
    <r>
      <rPr>
        <vertAlign val="superscript"/>
        <sz val="10"/>
        <color indexed="8"/>
        <rFont val="Times New Roman CE"/>
        <family val="0"/>
      </rPr>
      <t>2</t>
    </r>
    <r>
      <rPr>
        <sz val="10"/>
        <color indexed="8"/>
        <rFont val="Times New Roman CE"/>
        <family val="0"/>
      </rPr>
      <t>-ig, bérleti díj/hó</t>
    </r>
  </si>
  <si>
    <t>Felvonulási létesítmények</t>
  </si>
  <si>
    <t>15-001-2-0000001</t>
  </si>
  <si>
    <t>m2</t>
  </si>
  <si>
    <t>Talpgerenda kétoldalas zsaluzása fa zsaluzattal, max. 0,8 m magasságig</t>
  </si>
  <si>
    <t>15-003-2.1.2.1.1</t>
  </si>
  <si>
    <t>Oszlopzsaluzás, állandó keresztmetszetű, négyszögű, szerelt táblás zsaluzattal, kézzel mozgatva, kitámasztással, 3 m magasságig, 60 cm oldalméretig</t>
  </si>
  <si>
    <t>15-004-21.1.2.1.1.1</t>
  </si>
  <si>
    <t>Gerendazsaluzás, 20-60 cm oldalmagasság között, szerelt táblás zsaluzattal, alátámasztó állvánnyal, födémzsaluzattal, 3 m magasságig</t>
  </si>
  <si>
    <t>15-004-31.2</t>
  </si>
  <si>
    <t>Koszorúzsaluzás, zsaluzattól függetlenül, párkánnyal</t>
  </si>
  <si>
    <t>15-012-6.1</t>
  </si>
  <si>
    <t>alkalmazástechnikai kézikönyv szerint, 6,00 m munkapadló magasságig</t>
  </si>
  <si>
    <t>15-012-33.2</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</si>
  <si>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t>
    </r>
  </si>
  <si>
    <r>
      <t>Bakállvány készítése pallóterítéssel, vasbakból, 2,00 kN/m</t>
    </r>
    <r>
      <rPr>
        <vertAlign val="superscript"/>
        <sz val="10"/>
        <color indexed="8"/>
        <rFont val="Times New Roman CE"/>
        <family val="0"/>
      </rPr>
      <t>2</t>
    </r>
    <r>
      <rPr>
        <sz val="10"/>
        <color indexed="8"/>
        <rFont val="Times New Roman CE"/>
        <family val="0"/>
      </rPr>
      <t xml:space="preserve"> terhelhetőséggel, 1,50-4,00 m magasság között</t>
    </r>
  </si>
  <si>
    <t>Zsaluzás és állványozás</t>
  </si>
  <si>
    <t>21-003-6.1.1</t>
  </si>
  <si>
    <t>m3</t>
  </si>
  <si>
    <t>21-004-4.2.1-0210251</t>
  </si>
  <si>
    <t>Talajjavító réteg készítése vonalas létesítményeknél, 3,00 m szélesség felett, homokból Nyers homok NH 0/12 RT, KŐKA, Pécsvárad</t>
  </si>
  <si>
    <t>21-004-5.1.1.1</t>
  </si>
  <si>
    <t>Tükörkészítés tömörítés nélkül, sík felületen gépi erővel, kiegészítő kézi munkával talajosztály: I-IV.</t>
  </si>
  <si>
    <t>21-008-2.1.3</t>
  </si>
  <si>
    <t>Tömörítés bármely tömörítési osztályban gépi erővel, nagy felületen, tömörségi fok: 95%</t>
  </si>
  <si>
    <t>21-011-7.2-0120189</t>
  </si>
  <si>
    <t>Feltöltések alap- és lábazati falak közé és alagsori vagy alá nem pincézett földszinti padozatok alá, az anyag szétterítésével, mozgatásával, kézi döngöléssel, osztályozatlan kavicsból Természetes szemmegoszlású homokos kavics, THK 0/32 P-TT, Nyékládháza</t>
  </si>
  <si>
    <t>21-011-11.1</t>
  </si>
  <si>
    <t>21-011-12</t>
  </si>
  <si>
    <t>Munkahelyi depóniából építési törmelék konténerbe rakása,  kézi erővel, önálló munka esetén elszámolva, konténer szállítás nélkül</t>
  </si>
  <si>
    <r>
      <t>Munkaárok földkiemelése közmű nélküli területen, gépi erővel, kiegészítő kézi munkával, bármely konzisztenciájú, I-IV. oszt. talajban, dúcolás nélkül, 3,0 m</t>
    </r>
    <r>
      <rPr>
        <vertAlign val="superscript"/>
        <sz val="10"/>
        <color indexed="8"/>
        <rFont val="Times New Roman CE"/>
        <family val="0"/>
      </rPr>
      <t>2</t>
    </r>
    <r>
      <rPr>
        <sz val="10"/>
        <color indexed="8"/>
        <rFont val="Times New Roman CE"/>
        <family val="0"/>
      </rPr>
      <t xml:space="preserve"> szelvényig</t>
    </r>
  </si>
  <si>
    <r>
      <t>Építési törmelék konténeres elszállítása, lerakása, lerakóhelyi díjjal, 3,0 m</t>
    </r>
    <r>
      <rPr>
        <vertAlign val="superscript"/>
        <sz val="10"/>
        <color indexed="8"/>
        <rFont val="Times New Roman CE"/>
        <family val="0"/>
      </rPr>
      <t>3</t>
    </r>
    <r>
      <rPr>
        <sz val="10"/>
        <color indexed="8"/>
        <rFont val="Times New Roman CE"/>
        <family val="0"/>
      </rPr>
      <t>-es konténerbe</t>
    </r>
  </si>
  <si>
    <t>Irtás, föld- és sziklamunka</t>
  </si>
  <si>
    <t>23-003-2</t>
  </si>
  <si>
    <t>23-003-2-0232210</t>
  </si>
  <si>
    <t>23-003-2-0242210</t>
  </si>
  <si>
    <r>
      <t>Sávalap készítése szivattyús technológiával, .....minőségű betonból C12/15 - XN(H) földnedves kavicsbeton keverék CEM 32,5 pc. D</t>
    </r>
    <r>
      <rPr>
        <vertAlign val="subscript"/>
        <sz val="10"/>
        <color indexed="8"/>
        <rFont val="Times New Roman CE"/>
        <family val="0"/>
      </rPr>
      <t>max</t>
    </r>
    <r>
      <rPr>
        <sz val="10"/>
        <color indexed="8"/>
        <rFont val="Times New Roman CE"/>
        <family val="0"/>
      </rPr>
      <t xml:space="preserve"> = 32 mm, m = 7,1 finomsági modulussal</t>
    </r>
  </si>
  <si>
    <r>
      <t>Vasbeton gerendaalap készítése szivattyús technológiával, .....minőségű betonból C20/25 - X0v(H)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</si>
  <si>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r>
      <t>Vasbeton lemezalap készítése szivattyús technológiával, .....minőségű betonból C25/30 - XC2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</si>
  <si>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t>Síkalapozás</t>
  </si>
  <si>
    <t>31-001-1.2.2-0220621</t>
  </si>
  <si>
    <t>t</t>
  </si>
  <si>
    <t>Betonacél helyszíni szerelése  függőleges vagy vízszintes tartószerkezetbe, bordás betonacélból, 6-20 mm átmérő között Bordás betonacél, szálban, B 60.50</t>
  </si>
  <si>
    <t>31-001-2-0452003</t>
  </si>
  <si>
    <t>Hegesztett betonacél háló szerelése tartószerkezetbe FERALPI 6K1515 építési síkháló; 5,00 x 2,15 m; 150 x 150 mm osztással Ø 6,00 / 6,00 BHB55.50</t>
  </si>
  <si>
    <t>31-011-21.2.1.3-0230220</t>
  </si>
  <si>
    <t>Oszlop, pillér készítése, vasbetonból, kör-, sokszög vagy négyzet keresztmetszettel, X0v(H), XC1, XC2, XC3, XF2, XF3, XF4, XC2-XD2-XF1, XC3-XD2-XF1 környezeti osztályú, kissé képlékeny vagy képlékeny konzisztenciájú betonból, betonszivattyús</t>
  </si>
  <si>
    <t>31-021-1.3.1-0232110</t>
  </si>
  <si>
    <t>31-021-2.1.1-0231110</t>
  </si>
  <si>
    <t>31-030-2.6</t>
  </si>
  <si>
    <t>10,0 cm   vasbeton aljzat, (betonminőség legalább C20, felülete szilárdulás után szemcseszórással tisztítva, a műgyanta rendszer gyártói előírásának megfelelő minőségben)</t>
  </si>
  <si>
    <t>31-030-11.2.1.2-0121110</t>
  </si>
  <si>
    <t>Beton aljzat készítése helyszínen kevert betonból, kisgépes, betonszivattyú továbbítással és kézi bedolgozással, merev aljzatra, tartószerkezetre léccel lehúzva, kavicsbetonból, C 8/10 - C 16/20 kissé képlékeny konzisztenciájú betonból, 6 cm vastagság</t>
  </si>
  <si>
    <t>31-031-2.3.1-0000001</t>
  </si>
  <si>
    <t>6,0 cm MSZ EN 13813 szerinti CT - C30 - F6 - A1fl osztályú cementesztrich,  hálós vasalással, alaprajzon meghatározott dilatációs mezőkkel  [MAPEI TOPCEM PRONTO]</t>
  </si>
  <si>
    <r>
      <t>Vasbeton gerenda készítése,  X0v(H), XC1, XC2, XC3 környezeti osztályú,  kissé képlékeny vagy képlékeny konzisztenciájú betonból, betonszivattyús technológiával, vibrátoros tömörítéssel, 400 cm</t>
    </r>
    <r>
      <rPr>
        <vertAlign val="superscript"/>
        <sz val="10"/>
        <color indexed="8"/>
        <rFont val="Times New Roman CE"/>
        <family val="0"/>
      </rPr>
      <t>2</t>
    </r>
    <r>
      <rPr>
        <sz val="10"/>
        <color indexed="8"/>
        <rFont val="Times New Roman CE"/>
        <family val="0"/>
      </rPr>
      <t xml:space="preserve"> keresztmetszetig C20/25 - XC1 kissé képlékeny kavicsbeton</t>
    </r>
  </si>
  <si>
    <r>
      <t>Vasbeton koszorú készítése, X0v(H), XC1, XC2, XC3 környezeti osztályú, kissé képlékeny vagy képlékeny konzisztenciájú betonból, kézi bedolgozással, vibrátoros tömörítéssel, 400 cm</t>
    </r>
    <r>
      <rPr>
        <vertAlign val="superscript"/>
        <sz val="10"/>
        <color indexed="8"/>
        <rFont val="Times New Roman CE"/>
        <family val="0"/>
      </rPr>
      <t>2</t>
    </r>
    <r>
      <rPr>
        <sz val="10"/>
        <color indexed="8"/>
        <rFont val="Times New Roman CE"/>
        <family val="0"/>
      </rPr>
      <t xml:space="preserve"> keresztmetszetig C20/25 - XC1 kissé képlékeny kavicsbeton keverék CEM 42,5</t>
    </r>
  </si>
  <si>
    <r>
      <t>technológiával, vibrátoros tömörítéssel C20/25 - XC1 képlékeny kavicsbeton keverék CEM 52,5 pc. D</t>
    </r>
    <r>
      <rPr>
        <vertAlign val="subscript"/>
        <sz val="10"/>
        <color indexed="8"/>
        <rFont val="Times New Roman CE"/>
        <family val="0"/>
      </rPr>
      <t>max</t>
    </r>
    <r>
      <rPr>
        <sz val="10"/>
        <color indexed="8"/>
        <rFont val="Times New Roman CE"/>
        <family val="0"/>
      </rPr>
      <t xml:space="preserve"> = 16 mm, m = 6,2 finomsági modulussal</t>
    </r>
  </si>
  <si>
    <r>
      <t>keverék CEM 32,5 pc. D</t>
    </r>
    <r>
      <rPr>
        <vertAlign val="subscript"/>
        <sz val="10"/>
        <color indexed="8"/>
        <rFont val="Times New Roman CE"/>
        <family val="0"/>
      </rPr>
      <t>max</t>
    </r>
    <r>
      <rPr>
        <sz val="10"/>
        <color indexed="8"/>
        <rFont val="Times New Roman CE"/>
        <family val="0"/>
      </rPr>
      <t xml:space="preserve"> = 16 mm, m = 6,6 finomsági modulussal</t>
    </r>
  </si>
  <si>
    <r>
      <t>pc. D</t>
    </r>
    <r>
      <rPr>
        <vertAlign val="subscript"/>
        <sz val="10"/>
        <color indexed="8"/>
        <rFont val="Times New Roman CE"/>
        <family val="0"/>
      </rPr>
      <t>max</t>
    </r>
    <r>
      <rPr>
        <sz val="10"/>
        <color indexed="8"/>
        <rFont val="Times New Roman CE"/>
        <family val="0"/>
      </rPr>
      <t xml:space="preserve"> = 16 mm, m = 6,5 finomsági modulussal</t>
    </r>
  </si>
  <si>
    <r>
      <t>felett C16/20 - X0b(H) kissé képlékeny kavicsbeton keverék CEM 42,5 pc. D</t>
    </r>
    <r>
      <rPr>
        <vertAlign val="subscript"/>
        <sz val="10"/>
        <color indexed="8"/>
        <rFont val="Times New Roman CE"/>
        <family val="0"/>
      </rPr>
      <t>max</t>
    </r>
    <r>
      <rPr>
        <sz val="10"/>
        <color indexed="8"/>
        <rFont val="Times New Roman CE"/>
        <family val="0"/>
      </rPr>
      <t xml:space="preserve"> = 16 mm, m = 6,4 finomsági modulussal</t>
    </r>
  </si>
  <si>
    <t>Helyszíni beton és vasbeton munka</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</si>
  <si>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</si>
  <si>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t>
  </si>
  <si>
    <t>kiegészítő hőszigetelés elhelyezése nélkül, 0,10 t/db tömegig, égetett agyag-kerámia köpenyes nyílásáthidaló POROTHERM A-10 kerámia burkolatú nyílásáthidaló, 1,25 m</t>
  </si>
  <si>
    <t>Előregyártott épületszerkezeti elem elhelyezése és szerelése</t>
  </si>
  <si>
    <t>33-001-1.1.2.2.1.1.2-0127475</t>
  </si>
  <si>
    <t>Teherhordó és kitöltő falazat készítése, égetett agyag-kerámia termékekből, nútféderes elemekből, 250 mm falvastagságban, 250x375x238 mm-es méretű kézi falazóblokkból, falazó, meszes cementhabarcsba vagy hőszigetelő falazóhabarcsba falazva, POROTHERM 25</t>
  </si>
  <si>
    <t>N+F nútféderes kézi falazóblokk, 250x375x238 mm, M 2,5 (Hf30-cm) (M30) falazó, meszes cementhabarcs</t>
  </si>
  <si>
    <t>33-001-1.1.2.3.1.2.2-0127465</t>
  </si>
  <si>
    <t>Teherhordó és kitöltő falazat készítése, égetett agyag-kerámia termékekből, nútféderes elemekből, 300 mm falvastagságban, 300x250x240 vagy 300×250×238 mm-es méretű kézi falazóblokkból, falazó, meszes cementhabarcsba falazva POROTHERM 30 N+F nútféderes</t>
  </si>
  <si>
    <t>kézi falazóblokk, 300x250x238 mm, M 2,5 (Hf30-cm) falazó, meszes cementhabarcs</t>
  </si>
  <si>
    <t>33-011-1.1.2.1.2.1.2-2132106</t>
  </si>
  <si>
    <t>Válaszfal építése, égetett agyag-kerámia termékekből, nútféderes elemekből, 100 mm falvastagságban, 500x238x100 mm-es méretű válaszfallapból, falazó, meszes cementhabarcsba falazva POROTHERM 10 N+F válaszfallap, 500x238x100 mm, M 2,5 (Hf30-cm) falazó,</t>
  </si>
  <si>
    <t>meszes cementhabarcs</t>
  </si>
  <si>
    <t>Falazás és egyéb kőművesmunka</t>
  </si>
  <si>
    <t>35-001-1.5-0680041</t>
  </si>
  <si>
    <t>35-001-1.9-0680041</t>
  </si>
  <si>
    <t>35-002-3-0192805</t>
  </si>
  <si>
    <t>Párafékező, párazáró fólia terítése 15 cm-es átfedéssel BRAMAC Veltitech 120 párazáró tetőfólia</t>
  </si>
  <si>
    <t>35-003-1.1-0410022</t>
  </si>
  <si>
    <t>Tetőlécezés hornyolt cserépfedés alá Fenyő tetőléc 3-6,5 m 24x50 mm</t>
  </si>
  <si>
    <t>35-003-1.6</t>
  </si>
  <si>
    <t>m</t>
  </si>
  <si>
    <t>Tetőlécezés tetőfelület ellenlécezésének elkészítése</t>
  </si>
  <si>
    <t>35-004-1.3</t>
  </si>
  <si>
    <t>Deszkázás ereszdeszkázás gyalult, hornyolt deszkával, hajópadlóval</t>
  </si>
  <si>
    <t>35-004-1.6</t>
  </si>
  <si>
    <t>Deszkázás gyalult, hornyolt deszkával, ereszdeszkázat, homlokzati és egyéb függőleges tetődeszkázat</t>
  </si>
  <si>
    <t>35-007-1.3</t>
  </si>
  <si>
    <t>Fafödémek, borított gerendafödém 25 mm-es alsó, faragott (fűrészelt) fából Fűrészelt gerenda 150x200-300x300 mm 3-6.5 m I.o.</t>
  </si>
  <si>
    <t>35-021-1-0211271</t>
  </si>
  <si>
    <t>klt</t>
  </si>
  <si>
    <t>Faanyag lángmentesítése mázolási technológiával felhordott anyaggal, egyszeri bevonat KEMIKÁL TETOL FB égéskésleltető, gomba- és rovarkárosítás elleni, faanyagvédő szer, zöld</t>
  </si>
  <si>
    <r>
      <t>Fa tetőszerkezetek bármely rendszerben faragott (fűrészelt) fából, 0,037-0,042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 között Fűrészelt gerenda 150x200-300x300 mm 3-6.5 m I.o.</t>
    </r>
  </si>
  <si>
    <r>
      <t>Fa tetőszerkezetek bármely rendszerben faragott (fűrészelt) fából, 0,071-0,080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 között Fűrészelt gerenda 150x200-300x300 mm 3-6.5 m I.o.</t>
    </r>
  </si>
  <si>
    <t>Ácsmunka</t>
  </si>
  <si>
    <t>36-002-4-0415917</t>
  </si>
  <si>
    <t>Vékonyvakolat alapozók felhordása, kézi erővel Baumit Univerzális alapozó Cikkszám: 960125, vakolt felületre</t>
  </si>
  <si>
    <t>36-003-1.2.1.2.1-0415931</t>
  </si>
  <si>
    <t>Oldalfalvakolat készítése, gépi felhordással, zsákos kiszerelésű szárazhabarcsból, sima, könnyített mész-cement vakolat, 1 cm vastagságban Baumit GV 25 Mész-cement gépi vakolat belső, Cikkszám: 151703</t>
  </si>
  <si>
    <t>36-005-1.2.1.1.1-0415933</t>
  </si>
  <si>
    <t>Homlokzati alapvakolat réteg készítése gépi felhordással, előkevert normál szárazhabarcsból, sima, normál mész-cement vakolat, 2 cm vastagságban Baumit GV 35 Mész-cement gépi vakolat, Cikkszám: 151801</t>
  </si>
  <si>
    <t>36-005-3.1-0415926</t>
  </si>
  <si>
    <t>156112</t>
  </si>
  <si>
    <t>36-005-21.2.2.2-0415340</t>
  </si>
  <si>
    <t xml:space="preserve">Vékonyvakolatok, színvakolatok felhordása alapozott, előkészített felületre, vödrös kiszerelésű anyagból, vizes bázisú, műgyanta kötőanyagú vékonyvakolat készítése, egy rétegben, 1,5-2,5 mm-es szemcsemérettel Baumit GranoporTop (Baumit Granopor) vakolat, </t>
  </si>
  <si>
    <t>dörzsölt 2 mm, fehér Cikkszám: 255106</t>
  </si>
  <si>
    <t>36-005-21.2.2.2-0415342</t>
  </si>
  <si>
    <t>dörzsölt 2 mm, 5, 4, 3 színcsoport</t>
  </si>
  <si>
    <r>
      <t>Vakolat simítása, előkevert gyári szárazhabarcsból, vékonyvakolatok,homlokzatfestékek, belső festékek alá, 4 mm vastagságig kézi felhordással (a gyártó által megadott kg/m</t>
    </r>
    <r>
      <rPr>
        <vertAlign val="superscript"/>
        <sz val="10"/>
        <color indexed="8"/>
        <rFont val="Times New Roman CE"/>
        <family val="0"/>
      </rPr>
      <t>2</t>
    </r>
    <r>
      <rPr>
        <sz val="10"/>
        <color indexed="8"/>
        <rFont val="Times New Roman CE"/>
        <family val="0"/>
      </rPr>
      <t>/mm rétegvastagsággal) Baumit Simító Vakolat, 3 kg/m</t>
    </r>
    <r>
      <rPr>
        <vertAlign val="superscript"/>
        <sz val="10"/>
        <color indexed="8"/>
        <rFont val="Times New Roman CE"/>
        <family val="0"/>
      </rPr>
      <t>2</t>
    </r>
    <r>
      <rPr>
        <sz val="10"/>
        <color indexed="8"/>
        <rFont val="Times New Roman CE"/>
        <family val="0"/>
      </rPr>
      <t xml:space="preserve"> 2 mm vastagságban Cikkszám:</t>
    </r>
  </si>
  <si>
    <t>Vakolás és rabicolás</t>
  </si>
  <si>
    <t>41-003-21.2-0116292</t>
  </si>
  <si>
    <t>Egyszeres fedés húzott, hornyolt tetőcserepekkel, 41-45° tetőhajlásszög között, minden második cserép rögzítésével CREATON Hortobágy alapcserép natúrvörös, kiegészítőkkel együtt</t>
  </si>
  <si>
    <t>Tetőfedés</t>
  </si>
  <si>
    <t>42-011-1.1.1.1-0313027</t>
  </si>
  <si>
    <t>Fal-, pillér és oszlopburkolat hordozószerkezetének felületelőkészítése beltérben, tégla, beton és vakolt alapfelületen, felületelőkészítő alapozó és tapadóhíd felhordása egy rétegben MAPEI Primer G műgyanta bázisú, diszperziós alapozó</t>
  </si>
  <si>
    <t>42-011-1.1.1.2</t>
  </si>
  <si>
    <t>Fal-, pillér és oszlopburkolat, valamint padlóburkolat hordozószerkezetének felületelőkészítése beltérben, tégla, beton és vakolt alapfelületen, kenhető víz- és páraszigetelés felhordása két rétegben,  hajlaterősítő szalag elhelyezésével cement alapú</t>
  </si>
  <si>
    <t>bevonatszigetelés, két rétegben [MAPEI MAPELASTIC]</t>
  </si>
  <si>
    <t>42-011-2.1.1.1-0313841</t>
  </si>
  <si>
    <t>Padlóburkolat hordozószerkezetének felületelőkészítése beltérben, beton alapfelületen felületelőkészítő alapozó és tapadóhíd felhordása egy rétegben MAPEI Eco Prim Grip akrilgyanta-bázisú, szilikahomok tartalmú vizesdiszperziós alapozó</t>
  </si>
  <si>
    <t>42-011-2.1.1.4.1-0313466</t>
  </si>
  <si>
    <t>Padlóburkolat hordozószerkezetének felületelőkészítése beltérben, beton alapfelületen önterülő felületkiegyenlítés készítése 5 mm átlagos rétegvastagságban MAPEI Adesital aljzatkiegyenlítő</t>
  </si>
  <si>
    <t>42-012-1.1.1.2.1.1-0313116</t>
  </si>
  <si>
    <t>Fal-, pillér-, oszlopburkolat készítése beltérben, tégla, beton, vakolt alapfelületen, gres, kőporcelán lappal, kötésben vagy hálósan, 3-5 mm vtg. ragasztóba rakva, 1-10 mm fugaszélességgel, 20x20 - 40x40 cm közötti lapmérettel MAPEI Keraflex</t>
  </si>
  <si>
    <t>cementkötésű ragasztóhabarcs, szürke, Ultracolor Plus fugázó, fehér</t>
  </si>
  <si>
    <t>42-022-1.1.1.2.1.2-0313021</t>
  </si>
  <si>
    <t>Padlóburkolat készítése, beltérben, tégla, beton, vakolt alapfelületen, 1,0 cm Gresporcelán padlóburkolat MSZ EN 14411 (G melléklet) szerint méretpontos,  BIa UGL osztály, csúszási    ellenállás DIN51130 szerint R11, illetve DIN 51097 szerint B) MSZ EN</t>
  </si>
  <si>
    <t>1388   8 szerinti CG2 minőségű, rugalmas, cementkötésű fugázó habarccsal fugázva   [MAPEI ULTRACOLOR PLUS] 0,5 cm MSZ EN 12004 szerinti C2TE S1 minőségű ragasztó hézagmentes ragasztási  technológiával felhordva [MAPEI KERAFLEX S1]</t>
  </si>
  <si>
    <t>42-022-2.1.2.1.1-0313021</t>
  </si>
  <si>
    <t>Lábazatburkolat készítése, beltérben, gres, kőporcelán lappal, egyenes, egysoros kivitelben, 3-5 mm ragasztóba rakva, 1-10 mm fugaszélességgel, 10 cm magasságig, 20x20 - 40×40 cm közötti lapmérettel MAPEI Keraflex Light S1 C2TE S1 cementkötésű</t>
  </si>
  <si>
    <t>ragasztóhabarcs, szürke, Ultracolor Plus fugázóhabarcs, fehér</t>
  </si>
  <si>
    <t>42-051-3.2.1</t>
  </si>
  <si>
    <t>Ipari padlóburkolat rendszer készítése, poliuretán-cement alapú padlóbevonat, 0,3 cm    Olajálló, repedésáthidaló képességgel rendelkező, csúszásmentes poliuretángyanta burkolat (csúszásmentesség: DIN 51130 szerinti R11) [MAPEI MAPEFLOOR PARKING SYSTEM]</t>
  </si>
  <si>
    <t>Aljzatkészítés, hideg- és melegburkolat készítése</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</si>
  <si>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</si>
  <si>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</si>
  <si>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</si>
  <si>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</si>
  <si>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</si>
  <si>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t>
  </si>
  <si>
    <t>mm</t>
  </si>
  <si>
    <t>43-003-8.2.1-0993247</t>
  </si>
  <si>
    <t>Ablak- vagy szemöldökpárkány színes műanyagbevonatú horganyzott acéllemezből, 50 cm kiterített szélességig LINDAB Seamline FOP szegély tűzihorganyzott acél + Classic bevonat, standard színben, 0,5 mm vtg., kiterített szélesség: 251-300 mm</t>
  </si>
  <si>
    <t>Bádogozás</t>
  </si>
  <si>
    <t>44-011-1.1.1-0167421</t>
  </si>
  <si>
    <t>Műanyag kültéri nyílászárók elhelyezése előre kihagyott falnyílásba, hőszigetelt, fokozott légzárású bejárati ajtó, tömítés nélkül (szerelvényezve, finom beállítással), 5,01-10,00 m kerület között FENSTHERM BRILL Kifelé nyíló üvegezett bejárati ajtó, 5</t>
  </si>
  <si>
    <t>kamrás VEKA SOFTLINE 70 AD PVC profil, uw&lt;1,4 W/m2K, mérete: 90 x  210 cm</t>
  </si>
  <si>
    <t>44-011-1.1.1-0167423</t>
  </si>
  <si>
    <t>kamrás VEKA SOFTLINE 70 AD PVC profil, uw&lt;1,4 W/m2K, mérete: 110 x  210 cm</t>
  </si>
  <si>
    <t>44-012-1.1.1.3.4</t>
  </si>
  <si>
    <t>Műanyag kültéri nyílászárók, hőszigetelt, fokozott légzárású ablak elhelyezése előre kihagyott falnyílásba, tömítés nélkül (szerelvényezve, finombeállítással), 4,00 m kerületig, ötkamrás profil, egyszárnyú, fix FENSTHERM BRILL fix ablak, 5 kamrás VEKA</t>
  </si>
  <si>
    <t>SOFTLINE 70 AD PVC profil, uw&lt;1,4 W/m2K, mérete: 30 x  120 cm</t>
  </si>
  <si>
    <t>44-012-1.1.2.5.4</t>
  </si>
  <si>
    <t>Műanyag kültéri nyílászárók, hőszigetelt, fokozott légzárású ablak elhelyezése előre kihagyott falnyílásba, tömítés nélkül (szerelvényezve, finombeállítással), 4,00 m kerület felett ötkamrás profil, egyszárnyú, fix FENSTHERM BRILL fix ablak, 5 kamrás</t>
  </si>
  <si>
    <t>VEKA SOFTLINE 70 AD PVC profil, uw&lt;1,4 W/m2K, mérete: 125 x  210 cm</t>
  </si>
  <si>
    <t>44-030-1.3</t>
  </si>
  <si>
    <t>WC kabin, háromajtós</t>
  </si>
  <si>
    <t>Fa- és műanyag szerkezet elhelyezése</t>
  </si>
  <si>
    <t>45-001-11.5.2.1</t>
  </si>
  <si>
    <t>Kültéri ajtók, többfunkciós, hő- és hangszigetelő acélajtó elhelyezése, 3 oldalon falcolt, 1,5 mm lemezvastagsággal, acéltokkal (sarok, falazós, gipszkarton, blokktokkal) szerelve, kétszárnyú kivitelben, 1500x2000-2500x2500 mm névleges méretig kültéri</t>
  </si>
  <si>
    <t>kétszárnyú ajtóelem saroktokkal, fekete kilinccsel, névleges méret: 1600 x 2100mm, (szimetrikus osztásban), alapozva, két réteg mázolással</t>
  </si>
  <si>
    <t>45-001-11.5.2.2</t>
  </si>
  <si>
    <t>Kültéri ajtók, többfunkciós, hő- és hangszigetelő acélajtó elhelyezése, 3 oldalon falcolt, 1,5 mm lemezvastagsággal, acéltokkal (sarok, falazós, gipszkarton, blokktokkal) szerelve, kétszárnyú kivitelben, 2500×3500-3000×3500 névleges méretig kültéri</t>
  </si>
  <si>
    <t>kétszárnyú ajtóelem saroktokkal, fekete kilinccsel, rendelés méret: 2500 x 2400mm, alapozva, két réteg mázolással</t>
  </si>
  <si>
    <t>Fém nyílászáró és épületlakatos-szerkezet elhelyezése</t>
  </si>
  <si>
    <t>47-000-1.99.1.2.1.1-0218023</t>
  </si>
  <si>
    <t>Belső festéseknél felület előkészítése, részmunkák; felület glettelése zsákos kiszerelésű anyagból (alapozóval, sarokvédelemmel), bármilyen padozatú helyiségben, vakolt felületen, 1,5 mm vastagságban tagolatlan felületen Rigips Rimano 0-3 belsőtéri</t>
  </si>
  <si>
    <t>nagyszilárdságú glettelő gipsz</t>
  </si>
  <si>
    <t>47-010-1.1.1-0419506</t>
  </si>
  <si>
    <t>Normál nem egyenletes nedvszívóképességű ásványi falfelületek alapozása, felületmegerősítése, vizes-diszperziós akril bázisú alapozóval, tagolatlan felületen POLI-FARBE Inntaler diszperziós mélyalapzó</t>
  </si>
  <si>
    <t>47-011-15.1.1.1-0160011</t>
  </si>
  <si>
    <t>Diszperziós festés műanyag bázisú vizes-diszperziós  fehér vagy gyárilag színezett festékkel, új vagy régi lekapart, előkészített alapfelületen, vakolaton, két rétegben, tagolatlan sima felületen POLI-FARBE Inntaler diszperziós beltéri falfesték</t>
  </si>
  <si>
    <t>47-031-3.12.2.1-0152820</t>
  </si>
  <si>
    <t>Külső fafelületek lazúrozása, gyalult felületen, oldószeres lazúrral, két rétegben, tagolatlan felületen Sadolin Extra vastaglazúr színtelen, EAN: 5903525220050</t>
  </si>
  <si>
    <t>Felületképzés</t>
  </si>
  <si>
    <t>48-002-1.1.1.1.1-0095372</t>
  </si>
  <si>
    <t>Talajnedvesség elleni szigetelés; Bitumenes lemez szigetelés aljzatának kellősítése, egy rétegben, vízszintes felületen, oldószeres hideg bitumenmázzal (száraz felületen) BAUDER BURKOLIT V oldószeres bitumenmáz</t>
  </si>
  <si>
    <t>48-002-1.3.1.2</t>
  </si>
  <si>
    <t>Talajnedvesség elleni szigetelés; Falszigetelés, vízszintes felületen, egy rétegben, minimum 4,0 mm vastag elasztomerbitumenes (SBS modifikált vagy SBS/oxidált duo) lemezzel, aljzathoz foltonként vagy sávokban olvasztásos ragasztással, átlapolásoknál</t>
  </si>
  <si>
    <t>teljes felületű hegesztéssel fektetve, BAUDER PYE PV 200 S5 poliészterfátyol hordozórétegű, 5 mm névleges vastagságú elasztomerbitumenes (SBS modifikált) lemez, első réteg</t>
  </si>
  <si>
    <t>48-007-11.1.1.1</t>
  </si>
  <si>
    <t>Aljzat hő- és hangszigetelése; egy rétegben, expandált polisztirolhab hőszigetelő lemezzel AUSTROTHERM AT-N150 expandált polisztirolhab hőszigetelő lemez, 1000x500x50 mm</t>
  </si>
  <si>
    <t>Külső fal; Hőszigetelések épületlábazaton vagy koszorún, foltonként ragasztva vagy megtámasztva (rögzítés külön tételben), egy rétegben, extrudált polisztirolhab lemezzel AUSTROTHERM XPS TOP P extrudált polisztirolhab hőszigetelő lemez, lépcsős</t>
  </si>
  <si>
    <t>48-007-41.1.2.1-0114328</t>
  </si>
  <si>
    <t>Födém; Padló hőszigetelő anyag elhelyezése, vízszintes felületen, párnafák vagy álpadló tartószerkezet közé, szálas szigetelő anyaggal (üveggyapot, kőzetgyapot) URSA DF 32 PLATINUM kasírozatlan többfunkciós hidrofóbizálható öntartó ásványgyapot</t>
  </si>
  <si>
    <t>48-007-51.1.2-0321050</t>
  </si>
  <si>
    <t>Hőhidak hőszigetelése; bentmaradó zsaluzatként alkalmazva, fagyapot lemezzel HERAKLITH-C fagyapot szigetelőlap, 2000x500 mm, 50 mm vtg.</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</si>
  <si>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</si>
  <si>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</si>
  <si>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r>
      <t>(üveggyapot) hő- és hangszigetelő tekercs, λ</t>
    </r>
    <r>
      <rPr>
        <vertAlign val="subscript"/>
        <sz val="10"/>
        <color indexed="8"/>
        <rFont val="Times New Roman CE"/>
        <family val="0"/>
      </rPr>
      <t>D=0,032</t>
    </r>
    <r>
      <rPr>
        <sz val="10"/>
        <color indexed="8"/>
        <rFont val="Times New Roman CE"/>
        <family val="0"/>
      </rPr>
      <t xml:space="preserve"> (W/mK), 150 mm</t>
    </r>
  </si>
  <si>
    <t>Szigetelés</t>
  </si>
  <si>
    <t>61-003-2.1</t>
  </si>
  <si>
    <t>Telepen kevert hidraulikus vagy vegyes kötőanyagú stabilizált réteg készítése, 2,00 m-nél nagyobb szélességben, CKt aljzat</t>
  </si>
  <si>
    <t>Útburkolatalap és makadámburkolat készítése</t>
  </si>
  <si>
    <t>62-002-21.3-0617721</t>
  </si>
  <si>
    <t>Egyéb használatos szegélykövek, útszegélyek készítése, alapárok kiemelése nélkül, betonhézagolással, 100 cm hosszú elemekből SEMMELROCK kerti szegély 100x25x5 cm, szürke</t>
  </si>
  <si>
    <t>62-003-71.1-0617131</t>
  </si>
  <si>
    <t>Térburkolat készítése rendszerkövekből 8 cm-es vastagsággal, kvarc kopórétegű 10x10x8; 10x20x8; 20x20x8; 30x20x8;  30x30x8; 40x40x8 cm-es méretekben SEMMELROCK Citytop 10x20x8 cm, szürke</t>
  </si>
  <si>
    <t>Kőburkolat készítése</t>
  </si>
  <si>
    <t>Összesen:</t>
  </si>
  <si>
    <t>Név :Geszteréd Nagyközség Önkormányzata</t>
  </si>
  <si>
    <t xml:space="preserve">                                       </t>
  </si>
  <si>
    <t xml:space="preserve">Cím :4232 Geszteréd, Petőfi u. 7.      </t>
  </si>
  <si>
    <t xml:space="preserve">A munka leírása:                       </t>
  </si>
  <si>
    <t xml:space="preserve">TOP-1.1.3-15-SB1-2016-00004            </t>
  </si>
  <si>
    <t xml:space="preserve">Gazdaságfejlesztés helyi piac          </t>
  </si>
  <si>
    <t xml:space="preserve">kialakításával                         </t>
  </si>
  <si>
    <t xml:space="preserve">Geszteréd, Táncsics Mihály u.   hrsz: 5/9                                     </t>
  </si>
  <si>
    <t xml:space="preserve">Tervezői költségvetési kiírás Építési engedélyezési tervdokumentációhoz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</si>
  <si>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</si>
  <si>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</si>
  <si>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</si>
  <si>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</si>
  <si>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</si>
  <si>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</si>
  <si>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</si>
  <si>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</si>
  <si>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</si>
  <si>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</si>
  <si>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</si>
  <si>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hó</t>
  </si>
  <si>
    <t>élkiképzéssel, 615x1265x50 mm, hálózással és dübelezéssel</t>
  </si>
  <si>
    <t>48-007-21.21.1</t>
  </si>
  <si>
    <t xml:space="preserve">Készült:                                      </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</si>
</sst>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2">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3" fontId="42" fillId="0" borderId="0" xfId="0" applyNumberFormat="1" applyFont="1" applyAlignment="1">
      <alignment vertical="top"/>
    </xf>
    <xf numFmtId="3" fontId="42" fillId="0" borderId="11" xfId="0" applyNumberFormat="1" applyFont="1" applyBorder="1" applyAlignment="1">
      <alignment horizontal="right" vertical="top"/>
    </xf>
    <xf numFmtId="3" fontId="42" fillId="0" borderId="11" xfId="0" applyNumberFormat="1" applyFont="1" applyBorder="1" applyAlignment="1">
      <alignment vertical="top"/>
    </xf>
    <xf numFmtId="3" fontId="43" fillId="0" borderId="10" xfId="0" applyNumberFormat="1" applyFont="1" applyBorder="1" applyAlignment="1">
      <alignment horizontal="right" vertical="top" wrapText="1"/>
    </xf>
    <xf numFmtId="3" fontId="42" fillId="0" borderId="0" xfId="0" applyNumberFormat="1" applyFont="1" applyAlignment="1">
      <alignment vertical="top" wrapText="1"/>
    </xf>
    <xf numFmtId="3" fontId="43" fillId="0" borderId="10" xfId="0" applyNumberFormat="1" applyFont="1" applyBorder="1" applyAlignment="1">
      <alignment vertical="top" wrapText="1"/>
    </xf>
    <xf numFmtId="3" fontId="41" fillId="0" borderId="10" xfId="0" applyNumberFormat="1" applyFont="1" applyBorder="1" applyAlignment="1">
      <alignment horizontal="right" vertical="top" wrapText="1"/>
    </xf>
    <xf numFmtId="3" fontId="40" fillId="0" borderId="0" xfId="0" applyNumberFormat="1" applyFont="1" applyAlignment="1">
      <alignment horizontal="right" vertical="top" wrapText="1"/>
    </xf>
    <xf numFmtId="3" fontId="40" fillId="0" borderId="0" xfId="0" applyNumberFormat="1" applyFont="1" applyAlignment="1" applyProtection="1">
      <alignment horizontal="right" vertical="top" wrapText="1"/>
      <protection locked="0"/>
    </xf>
    <xf numFmtId="0" fontId="42" fillId="0" borderId="0" xfId="0" applyFont="1" applyAlignment="1" applyProtection="1">
      <alignment vertical="top"/>
      <protection locked="0"/>
    </xf>
    <xf numFmtId="0" fontId="42" fillId="0" borderId="0" xfId="0" applyFont="1" applyAlignment="1">
      <alignment horizontal="center" vertical="top"/>
    </xf>
    <xf numFmtId="0" fontId="0" fillId="0" borderId="0" xfId="0" applyAlignment="1">
      <alignment horizontal="center" vertical="top"/>
    </xf>
    <xf numFmtId="3" fontId="42" fillId="0" borderId="12" xfId="0" applyNumberFormat="1" applyFont="1" applyBorder="1" applyAlignment="1">
      <alignment horizontal="center" vertical="top"/>
    </xf>
    <xf numFmtId="3" fontId="42" fillId="0" borderId="11" xfId="0" applyNumberFormat="1" applyFont="1" applyBorder="1" applyAlignment="1">
      <alignment horizontal="center" vertical="top"/>
    </xf>
    <xf numFmtId="3" fontId="42" fillId="0" borderId="10" xfId="0" applyNumberFormat="1" applyFont="1" applyBorder="1" applyAlignment="1">
      <alignment horizontal="center" vertical="top"/>
    </xf>
    <xf numFmtId="0" fontId="42" fillId="0" borderId="12"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D29"/>
  <sheetViews>
    <sheetView tabSelected="1" view="pageBreakPreview" zoomScaleSheetLayoutView="100" zoomScalePageLayoutView="0" workbookViewId="0" topLeftCell="A1">
      <selection activeCell="A12" sqref="A12"/>
    </sheetView>
  </sheetViews>
  <sheetFormatPr defaultColWidth="9.140625" defaultRowHeight="15"/>
  <cols>
    <col min="1" max="1" width="36.421875" style="10" customWidth="1"/>
    <col min="2" max="2" width="10.7109375" style="10" customWidth="1"/>
    <col min="3" max="4" width="15.7109375" style="16" customWidth="1"/>
    <col min="5" max="16384" width="9.140625" style="10" customWidth="1"/>
  </cols>
  <sheetData>
    <row r="2" spans="1:3" ht="15.75">
      <c r="A2" s="10" t="s">
        <v>219</v>
      </c>
      <c r="C2" s="16" t="s">
        <v>220</v>
      </c>
    </row>
    <row r="3" spans="1:3" ht="15.75">
      <c r="A3" s="10" t="s">
        <v>221</v>
      </c>
      <c r="C3" s="16" t="s">
        <v>220</v>
      </c>
    </row>
    <row r="4" spans="1:3" ht="15.75">
      <c r="A4" s="10" t="s">
        <v>220</v>
      </c>
      <c r="C4" s="16" t="s">
        <v>220</v>
      </c>
    </row>
    <row r="5" spans="1:3" ht="15.75">
      <c r="A5" s="10" t="s">
        <v>222</v>
      </c>
      <c r="C5" s="16" t="s">
        <v>220</v>
      </c>
    </row>
    <row r="6" spans="1:3" ht="15.75">
      <c r="A6" s="10" t="s">
        <v>223</v>
      </c>
      <c r="C6" s="16" t="s">
        <v>220</v>
      </c>
    </row>
    <row r="7" spans="1:3" ht="15.75">
      <c r="A7" s="10" t="s">
        <v>224</v>
      </c>
      <c r="C7" s="16" t="s">
        <v>220</v>
      </c>
    </row>
    <row r="8" spans="1:3" ht="15.75">
      <c r="A8" s="10" t="s">
        <v>225</v>
      </c>
      <c r="C8" s="16" t="s">
        <v>220</v>
      </c>
    </row>
    <row r="9" ht="15.75">
      <c r="A9" s="10" t="s">
        <v>226</v>
      </c>
    </row>
    <row r="10" ht="15.75">
      <c r="A10" s="10" t="s">
        <v>227</v>
      </c>
    </row>
    <row r="11" ht="15.75">
      <c r="A11" s="10" t="s">
        <v>228</v>
      </c>
    </row>
    <row r="12" ht="15.75">
      <c r="A12" s="25" t="s">
        <v>242</v>
      </c>
    </row>
    <row r="13" ht="15.75">
      <c r="A13" s="10" t="s">
        <v>228</v>
      </c>
    </row>
    <row r="15" spans="1:4" ht="15.75">
      <c r="A15" s="26" t="s">
        <v>229</v>
      </c>
      <c r="B15" s="27"/>
      <c r="C15" s="27"/>
      <c r="D15" s="27"/>
    </row>
    <row r="16" spans="1:4" ht="15.75">
      <c r="A16" s="13" t="s">
        <v>230</v>
      </c>
      <c r="B16" s="13"/>
      <c r="C16" s="17" t="s">
        <v>231</v>
      </c>
      <c r="D16" s="17" t="s">
        <v>232</v>
      </c>
    </row>
    <row r="17" spans="1:4" ht="15.75">
      <c r="A17" s="13" t="s">
        <v>233</v>
      </c>
      <c r="B17" s="13"/>
      <c r="C17" s="18">
        <f>ROUND(SUM(Összesítő!B2:B19),0)</f>
        <v>0</v>
      </c>
      <c r="D17" s="18">
        <f>ROUND(SUM(Összesítő!C2:C19),0)</f>
        <v>0</v>
      </c>
    </row>
    <row r="18" spans="1:4" ht="15.75">
      <c r="A18" s="13" t="s">
        <v>234</v>
      </c>
      <c r="B18" s="13"/>
      <c r="C18" s="18">
        <f>ROUND(C17,0)</f>
        <v>0</v>
      </c>
      <c r="D18" s="18">
        <f>ROUND(D17,0)</f>
        <v>0</v>
      </c>
    </row>
    <row r="19" spans="1:4" ht="15.75">
      <c r="A19" s="10" t="s">
        <v>235</v>
      </c>
      <c r="C19" s="28">
        <f>ROUND(C18+D18,0)</f>
        <v>0</v>
      </c>
      <c r="D19" s="28"/>
    </row>
    <row r="20" spans="1:4" ht="15.75">
      <c r="A20" s="13" t="s">
        <v>236</v>
      </c>
      <c r="B20" s="14">
        <v>0.27</v>
      </c>
      <c r="C20" s="29">
        <f>ROUND(C19*B20,0)</f>
        <v>0</v>
      </c>
      <c r="D20" s="29"/>
    </row>
    <row r="21" spans="1:4" ht="15.75">
      <c r="A21" s="13" t="s">
        <v>237</v>
      </c>
      <c r="B21" s="13"/>
      <c r="C21" s="30">
        <f>ROUND(C19+C20,0)</f>
        <v>0</v>
      </c>
      <c r="D21" s="30"/>
    </row>
    <row r="25" spans="2:3" ht="15.75">
      <c r="B25" s="31" t="s">
        <v>238</v>
      </c>
      <c r="C25" s="31"/>
    </row>
    <row r="27" ht="15.75">
      <c r="A27" s="15"/>
    </row>
    <row r="28" ht="15.75">
      <c r="A28" s="15"/>
    </row>
    <row r="29" ht="15.75">
      <c r="A29" s="15"/>
    </row>
  </sheetData>
  <sheetProtection password="90EF" sheet="1" scenarios="1" selectLockedCells="1"/>
  <mergeCells count="5">
    <mergeCell ref="A15:D15"/>
    <mergeCell ref="C19:D19"/>
    <mergeCell ref="C20:D20"/>
    <mergeCell ref="C21:D21"/>
    <mergeCell ref="B25:C25"/>
  </mergeCells>
  <printOptions horizontalCentered="1"/>
  <pageMargins left="0.984251968503937" right="0.984251968503937" top="0.984251968503937" bottom="0.984251968503937" header="0.4330708661417323" footer="0.4330708661417323"/>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1">
      <selection activeCell="F10" sqref="F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54">
      <c r="A2" s="8">
        <v>1</v>
      </c>
      <c r="B2" s="1" t="s">
        <v>93</v>
      </c>
      <c r="C2" s="2" t="s">
        <v>111</v>
      </c>
      <c r="D2" s="6">
        <v>364.12</v>
      </c>
      <c r="E2" s="1" t="s">
        <v>20</v>
      </c>
      <c r="F2" s="24"/>
      <c r="G2" s="24"/>
      <c r="H2" s="23">
        <f>ROUND(D2*F2,0)</f>
        <v>0</v>
      </c>
      <c r="I2" s="23">
        <f>ROUND(D2*G2,0)</f>
        <v>0</v>
      </c>
    </row>
    <row r="3" spans="6:7" ht="12.75">
      <c r="F3" s="24"/>
      <c r="G3" s="24"/>
    </row>
    <row r="4" spans="1:9" ht="54">
      <c r="A4" s="8">
        <v>2</v>
      </c>
      <c r="B4" s="1" t="s">
        <v>94</v>
      </c>
      <c r="C4" s="2" t="s">
        <v>112</v>
      </c>
      <c r="D4" s="6">
        <v>233.05</v>
      </c>
      <c r="E4" s="1" t="s">
        <v>20</v>
      </c>
      <c r="F4" s="24"/>
      <c r="G4" s="24"/>
      <c r="H4" s="23">
        <f>ROUND(D4*F4,0)</f>
        <v>0</v>
      </c>
      <c r="I4" s="23">
        <f>ROUND(D4*G4,0)</f>
        <v>0</v>
      </c>
    </row>
    <row r="5" spans="6:7" ht="12.75">
      <c r="F5" s="24"/>
      <c r="G5" s="24"/>
    </row>
    <row r="6" spans="1:9" ht="38.25">
      <c r="A6" s="8">
        <v>3</v>
      </c>
      <c r="B6" s="1" t="s">
        <v>95</v>
      </c>
      <c r="C6" s="2" t="s">
        <v>96</v>
      </c>
      <c r="D6" s="6">
        <v>554.36</v>
      </c>
      <c r="E6" s="1" t="s">
        <v>20</v>
      </c>
      <c r="F6" s="24"/>
      <c r="G6" s="24"/>
      <c r="H6" s="23">
        <f>ROUND(D6*F6,0)</f>
        <v>0</v>
      </c>
      <c r="I6" s="23">
        <f>ROUND(D6*G6,0)</f>
        <v>0</v>
      </c>
    </row>
    <row r="7" spans="6:7" ht="12.75">
      <c r="F7" s="24"/>
      <c r="G7" s="24"/>
    </row>
    <row r="8" spans="1:9" ht="25.5">
      <c r="A8" s="8">
        <v>4</v>
      </c>
      <c r="B8" s="1" t="s">
        <v>97</v>
      </c>
      <c r="C8" s="2" t="s">
        <v>98</v>
      </c>
      <c r="D8" s="6">
        <v>854.76</v>
      </c>
      <c r="E8" s="1" t="s">
        <v>20</v>
      </c>
      <c r="F8" s="24"/>
      <c r="G8" s="24"/>
      <c r="H8" s="23">
        <f>ROUND(D8*F8,0)</f>
        <v>0</v>
      </c>
      <c r="I8" s="23">
        <f>ROUND(D8*G8,0)</f>
        <v>0</v>
      </c>
    </row>
    <row r="9" spans="6:7" ht="12.75">
      <c r="F9" s="24"/>
      <c r="G9" s="24"/>
    </row>
    <row r="10" spans="1:9" ht="25.5">
      <c r="A10" s="8">
        <v>5</v>
      </c>
      <c r="B10" s="1" t="s">
        <v>99</v>
      </c>
      <c r="C10" s="2" t="s">
        <v>101</v>
      </c>
      <c r="D10" s="6">
        <v>831.54</v>
      </c>
      <c r="E10" s="1" t="s">
        <v>100</v>
      </c>
      <c r="F10" s="24"/>
      <c r="G10" s="24"/>
      <c r="H10" s="23">
        <f>ROUND(D10*F10,0)</f>
        <v>0</v>
      </c>
      <c r="I10" s="23">
        <f>ROUND(D10*G10,0)</f>
        <v>0</v>
      </c>
    </row>
    <row r="11" spans="6:7" ht="12.75">
      <c r="F11" s="24"/>
      <c r="G11" s="24"/>
    </row>
    <row r="12" spans="1:9" ht="25.5">
      <c r="A12" s="8">
        <v>6</v>
      </c>
      <c r="B12" s="1" t="s">
        <v>102</v>
      </c>
      <c r="C12" s="2" t="s">
        <v>103</v>
      </c>
      <c r="D12" s="6">
        <v>1</v>
      </c>
      <c r="E12" s="1" t="s">
        <v>20</v>
      </c>
      <c r="F12" s="24"/>
      <c r="G12" s="24"/>
      <c r="H12" s="23">
        <f>ROUND(D12*F12,0)</f>
        <v>0</v>
      </c>
      <c r="I12" s="23">
        <f>ROUND(D12*G12,0)</f>
        <v>0</v>
      </c>
    </row>
    <row r="13" spans="6:7" ht="12.75">
      <c r="F13" s="24"/>
      <c r="G13" s="24"/>
    </row>
    <row r="14" spans="1:9" ht="38.25">
      <c r="A14" s="8">
        <v>7</v>
      </c>
      <c r="B14" s="1" t="s">
        <v>104</v>
      </c>
      <c r="C14" s="2" t="s">
        <v>105</v>
      </c>
      <c r="D14" s="6">
        <v>100.02</v>
      </c>
      <c r="E14" s="1" t="s">
        <v>20</v>
      </c>
      <c r="F14" s="24"/>
      <c r="G14" s="24"/>
      <c r="H14" s="23">
        <f>ROUND(D14*F14,0)</f>
        <v>0</v>
      </c>
      <c r="I14" s="23">
        <f>ROUND(D14*G14,0)</f>
        <v>0</v>
      </c>
    </row>
    <row r="15" spans="6:7" ht="12.75">
      <c r="F15" s="24"/>
      <c r="G15" s="24"/>
    </row>
    <row r="16" spans="1:9" ht="38.25">
      <c r="A16" s="8">
        <v>8</v>
      </c>
      <c r="B16" s="1" t="s">
        <v>106</v>
      </c>
      <c r="C16" s="2" t="s">
        <v>107</v>
      </c>
      <c r="D16" s="6">
        <v>342.88</v>
      </c>
      <c r="E16" s="1" t="s">
        <v>20</v>
      </c>
      <c r="F16" s="24"/>
      <c r="G16" s="24"/>
      <c r="H16" s="23">
        <f>ROUND(D16*F16,0)</f>
        <v>0</v>
      </c>
      <c r="I16" s="23">
        <f>ROUND(D16*G16,0)</f>
        <v>0</v>
      </c>
    </row>
    <row r="17" spans="6:7" ht="12.75">
      <c r="F17" s="24"/>
      <c r="G17" s="24"/>
    </row>
    <row r="18" spans="1:9" ht="63.75">
      <c r="A18" s="8">
        <v>9</v>
      </c>
      <c r="B18" s="1" t="s">
        <v>108</v>
      </c>
      <c r="C18" s="2" t="s">
        <v>110</v>
      </c>
      <c r="D18" s="6">
        <v>1</v>
      </c>
      <c r="E18" s="1" t="s">
        <v>109</v>
      </c>
      <c r="F18" s="24"/>
      <c r="G18" s="24"/>
      <c r="H18" s="23">
        <f>ROUND(D18*F18,0)</f>
        <v>0</v>
      </c>
      <c r="I18" s="23">
        <f>ROUND(D18*G18,0)</f>
        <v>0</v>
      </c>
    </row>
    <row r="20" spans="1:9" s="9" customFormat="1" ht="12.75">
      <c r="A20" s="7"/>
      <c r="B20" s="3"/>
      <c r="C20" s="3" t="s">
        <v>16</v>
      </c>
      <c r="D20" s="5"/>
      <c r="E20" s="3"/>
      <c r="F20" s="22"/>
      <c r="G20" s="22"/>
      <c r="H20" s="22">
        <f>ROUND(SUM(H2:H19),0)</f>
        <v>0</v>
      </c>
      <c r="I20" s="22">
        <f>ROUND(SUM(I2:I19),0)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1.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38.25">
      <c r="A2" s="8">
        <v>1</v>
      </c>
      <c r="B2" s="1" t="s">
        <v>114</v>
      </c>
      <c r="C2" s="2" t="s">
        <v>115</v>
      </c>
      <c r="D2" s="6">
        <v>300.09</v>
      </c>
      <c r="E2" s="1" t="s">
        <v>20</v>
      </c>
      <c r="F2" s="24"/>
      <c r="G2" s="24"/>
      <c r="H2" s="23">
        <f>ROUND(D2*F2,0)</f>
        <v>0</v>
      </c>
      <c r="I2" s="23">
        <f>ROUND(D2*G2,0)</f>
        <v>0</v>
      </c>
    </row>
    <row r="3" spans="6:7" ht="12.75">
      <c r="F3" s="24"/>
      <c r="G3" s="24"/>
    </row>
    <row r="4" spans="1:9" ht="63.75">
      <c r="A4" s="8">
        <v>2</v>
      </c>
      <c r="B4" s="1" t="s">
        <v>116</v>
      </c>
      <c r="C4" s="2" t="s">
        <v>117</v>
      </c>
      <c r="D4" s="6">
        <v>599.38</v>
      </c>
      <c r="E4" s="1" t="s">
        <v>20</v>
      </c>
      <c r="F4" s="24"/>
      <c r="G4" s="24"/>
      <c r="H4" s="23">
        <f>ROUND(D4*F4,0)</f>
        <v>0</v>
      </c>
      <c r="I4" s="23">
        <f>ROUND(D4*G4,0)</f>
        <v>0</v>
      </c>
    </row>
    <row r="5" spans="6:7" ht="12.75">
      <c r="F5" s="24"/>
      <c r="G5" s="24"/>
    </row>
    <row r="6" spans="1:9" ht="63.75">
      <c r="A6" s="8">
        <v>3</v>
      </c>
      <c r="B6" s="1" t="s">
        <v>118</v>
      </c>
      <c r="C6" s="2" t="s">
        <v>119</v>
      </c>
      <c r="D6" s="6">
        <v>267.8</v>
      </c>
      <c r="E6" s="1" t="s">
        <v>20</v>
      </c>
      <c r="F6" s="24"/>
      <c r="G6" s="24"/>
      <c r="H6" s="23">
        <f>ROUND(D6*F6,0)</f>
        <v>0</v>
      </c>
      <c r="I6" s="23">
        <f>ROUND(D6*G6,0)</f>
        <v>0</v>
      </c>
    </row>
    <row r="7" spans="6:7" ht="12.75">
      <c r="F7" s="24"/>
      <c r="G7" s="24"/>
    </row>
    <row r="8" spans="1:9" ht="108">
      <c r="A8" s="8">
        <v>4</v>
      </c>
      <c r="B8" s="1" t="s">
        <v>120</v>
      </c>
      <c r="C8" s="2" t="s">
        <v>127</v>
      </c>
      <c r="D8" s="6">
        <v>267.8</v>
      </c>
      <c r="E8" s="1" t="s">
        <v>20</v>
      </c>
      <c r="F8" s="24"/>
      <c r="G8" s="24"/>
      <c r="H8" s="23">
        <f>ROUND(D8*F8,0)</f>
        <v>0</v>
      </c>
      <c r="I8" s="23">
        <f>ROUND(D8*G8,0)</f>
        <v>0</v>
      </c>
    </row>
    <row r="9" spans="3:7" ht="12.75">
      <c r="C9" s="2" t="s">
        <v>121</v>
      </c>
      <c r="F9" s="24"/>
      <c r="G9" s="24"/>
    </row>
    <row r="10" spans="6:7" ht="12.75">
      <c r="F10" s="24"/>
      <c r="G10" s="24"/>
    </row>
    <row r="11" spans="1:9" ht="89.25">
      <c r="A11" s="8">
        <v>5</v>
      </c>
      <c r="B11" s="1" t="s">
        <v>122</v>
      </c>
      <c r="C11" s="2" t="s">
        <v>123</v>
      </c>
      <c r="D11" s="6">
        <v>295.36</v>
      </c>
      <c r="E11" s="1" t="s">
        <v>20</v>
      </c>
      <c r="F11" s="24"/>
      <c r="G11" s="24"/>
      <c r="H11" s="23">
        <f>ROUND(D11*F11,0)</f>
        <v>0</v>
      </c>
      <c r="I11" s="23">
        <f>ROUND(D11*G11,0)</f>
        <v>0</v>
      </c>
    </row>
    <row r="12" spans="3:7" ht="12.75">
      <c r="C12" s="2" t="s">
        <v>124</v>
      </c>
      <c r="F12" s="24"/>
      <c r="G12" s="24"/>
    </row>
    <row r="13" spans="6:7" ht="12.75">
      <c r="F13" s="24"/>
      <c r="G13" s="24"/>
    </row>
    <row r="14" spans="1:9" ht="89.25">
      <c r="A14" s="8">
        <v>6</v>
      </c>
      <c r="B14" s="1" t="s">
        <v>125</v>
      </c>
      <c r="C14" s="2" t="s">
        <v>123</v>
      </c>
      <c r="D14" s="6">
        <v>4.73</v>
      </c>
      <c r="E14" s="1" t="s">
        <v>20</v>
      </c>
      <c r="F14" s="24"/>
      <c r="G14" s="24"/>
      <c r="H14" s="23">
        <f>ROUND(D14*F14,0)</f>
        <v>0</v>
      </c>
      <c r="I14" s="23">
        <f>ROUND(D14*G14,0)</f>
        <v>0</v>
      </c>
    </row>
    <row r="15" ht="12.75">
      <c r="C15" s="2" t="s">
        <v>126</v>
      </c>
    </row>
    <row r="17" spans="1:9" s="9" customFormat="1" ht="12.75">
      <c r="A17" s="7"/>
      <c r="B17" s="3"/>
      <c r="C17" s="3" t="s">
        <v>16</v>
      </c>
      <c r="D17" s="5"/>
      <c r="E17" s="3"/>
      <c r="F17" s="22"/>
      <c r="G17" s="22"/>
      <c r="H17" s="22">
        <f>ROUND(SUM(H2:H16),0)</f>
        <v>0</v>
      </c>
      <c r="I17" s="22">
        <f>ROUND(SUM(I2:I16),0)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2.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G2" sqref="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63.75">
      <c r="A2" s="8">
        <v>1</v>
      </c>
      <c r="B2" s="1" t="s">
        <v>129</v>
      </c>
      <c r="C2" s="2" t="s">
        <v>130</v>
      </c>
      <c r="D2" s="6">
        <v>854.76</v>
      </c>
      <c r="E2" s="1" t="s">
        <v>20</v>
      </c>
      <c r="F2" s="24"/>
      <c r="G2" s="24"/>
      <c r="H2" s="23">
        <f>ROUND(D2*F2,0)</f>
        <v>0</v>
      </c>
      <c r="I2" s="23">
        <f>ROUND(D2*G2,0)</f>
        <v>0</v>
      </c>
    </row>
    <row r="4" spans="1:9" s="9" customFormat="1" ht="12.75">
      <c r="A4" s="7"/>
      <c r="B4" s="3"/>
      <c r="C4" s="3" t="s">
        <v>16</v>
      </c>
      <c r="D4" s="5"/>
      <c r="E4" s="3"/>
      <c r="F4" s="22"/>
      <c r="G4" s="22"/>
      <c r="H4" s="22">
        <f>ROUND(SUM(H2:H3),0)</f>
        <v>0</v>
      </c>
      <c r="I4" s="22">
        <f>ROUND(SUM(I2:I3),0)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3.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5">
      <selection activeCell="F17" sqref="F1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76.5">
      <c r="A2" s="8">
        <v>1</v>
      </c>
      <c r="B2" s="1" t="s">
        <v>132</v>
      </c>
      <c r="C2" s="2" t="s">
        <v>133</v>
      </c>
      <c r="D2" s="6">
        <v>102.09</v>
      </c>
      <c r="E2" s="1" t="s">
        <v>20</v>
      </c>
      <c r="F2" s="24"/>
      <c r="G2" s="24"/>
      <c r="H2" s="23">
        <f>ROUND(D2*F2,0)</f>
        <v>0</v>
      </c>
      <c r="I2" s="23">
        <f>ROUND(D2*G2,0)</f>
        <v>0</v>
      </c>
    </row>
    <row r="3" spans="6:7" ht="12.75">
      <c r="F3" s="24"/>
      <c r="G3" s="24"/>
    </row>
    <row r="4" spans="1:9" ht="89.25">
      <c r="A4" s="8">
        <v>2</v>
      </c>
      <c r="B4" s="1" t="s">
        <v>134</v>
      </c>
      <c r="C4" s="2" t="s">
        <v>135</v>
      </c>
      <c r="D4" s="6">
        <v>58.43</v>
      </c>
      <c r="E4" s="1" t="s">
        <v>20</v>
      </c>
      <c r="F4" s="24"/>
      <c r="G4" s="24"/>
      <c r="H4" s="23">
        <f>ROUND(D4*F4,0)</f>
        <v>0</v>
      </c>
      <c r="I4" s="23">
        <f>ROUND(D4*G4,0)</f>
        <v>0</v>
      </c>
    </row>
    <row r="5" spans="3:7" ht="25.5">
      <c r="C5" s="2" t="s">
        <v>136</v>
      </c>
      <c r="F5" s="24"/>
      <c r="G5" s="24"/>
    </row>
    <row r="6" spans="6:7" ht="12.75">
      <c r="F6" s="24"/>
      <c r="G6" s="24"/>
    </row>
    <row r="7" spans="1:9" ht="89.25">
      <c r="A7" s="8">
        <v>3</v>
      </c>
      <c r="B7" s="1" t="s">
        <v>137</v>
      </c>
      <c r="C7" s="2" t="s">
        <v>138</v>
      </c>
      <c r="D7" s="6">
        <v>67.43</v>
      </c>
      <c r="E7" s="1" t="s">
        <v>20</v>
      </c>
      <c r="F7" s="24"/>
      <c r="G7" s="24"/>
      <c r="H7" s="23">
        <f>ROUND(D7*F7,0)</f>
        <v>0</v>
      </c>
      <c r="I7" s="23">
        <f>ROUND(D7*G7,0)</f>
        <v>0</v>
      </c>
    </row>
    <row r="8" spans="6:7" ht="12.75">
      <c r="F8" s="24"/>
      <c r="G8" s="24"/>
    </row>
    <row r="9" spans="1:9" ht="63.75">
      <c r="A9" s="8">
        <v>4</v>
      </c>
      <c r="B9" s="1" t="s">
        <v>139</v>
      </c>
      <c r="C9" s="2" t="s">
        <v>140</v>
      </c>
      <c r="D9" s="6">
        <v>67.43</v>
      </c>
      <c r="E9" s="1" t="s">
        <v>20</v>
      </c>
      <c r="F9" s="24"/>
      <c r="G9" s="24"/>
      <c r="H9" s="23">
        <f>ROUND(D9*F9,0)</f>
        <v>0</v>
      </c>
      <c r="I9" s="23">
        <f>ROUND(D9*G9,0)</f>
        <v>0</v>
      </c>
    </row>
    <row r="10" spans="6:7" ht="12.75">
      <c r="F10" s="24"/>
      <c r="G10" s="24"/>
    </row>
    <row r="11" spans="1:9" ht="76.5">
      <c r="A11" s="8">
        <v>5</v>
      </c>
      <c r="B11" s="1" t="s">
        <v>141</v>
      </c>
      <c r="C11" s="2" t="s">
        <v>142</v>
      </c>
      <c r="D11" s="6">
        <v>102.09</v>
      </c>
      <c r="E11" s="1" t="s">
        <v>20</v>
      </c>
      <c r="F11" s="24"/>
      <c r="G11" s="24"/>
      <c r="H11" s="23">
        <f>ROUND(D11*F11,0)</f>
        <v>0</v>
      </c>
      <c r="I11" s="23">
        <f>ROUND(D11*G11,0)</f>
        <v>0</v>
      </c>
    </row>
    <row r="12" spans="3:7" ht="25.5">
      <c r="C12" s="2" t="s">
        <v>143</v>
      </c>
      <c r="F12" s="24"/>
      <c r="G12" s="24"/>
    </row>
    <row r="13" spans="6:7" ht="12.75">
      <c r="F13" s="24"/>
      <c r="G13" s="24"/>
    </row>
    <row r="14" spans="1:9" ht="76.5">
      <c r="A14" s="8">
        <v>6</v>
      </c>
      <c r="B14" s="1" t="s">
        <v>144</v>
      </c>
      <c r="C14" s="2" t="s">
        <v>145</v>
      </c>
      <c r="D14" s="6">
        <v>67.43</v>
      </c>
      <c r="E14" s="1" t="s">
        <v>20</v>
      </c>
      <c r="F14" s="24"/>
      <c r="G14" s="24"/>
      <c r="H14" s="23">
        <f>ROUND(D14*F14,0)</f>
        <v>0</v>
      </c>
      <c r="I14" s="23">
        <f>ROUND(D14*G14,0)</f>
        <v>0</v>
      </c>
    </row>
    <row r="15" spans="3:7" ht="76.5">
      <c r="C15" s="2" t="s">
        <v>146</v>
      </c>
      <c r="F15" s="24"/>
      <c r="G15" s="24"/>
    </row>
    <row r="16" spans="6:7" ht="12.75">
      <c r="F16" s="24"/>
      <c r="G16" s="24"/>
    </row>
    <row r="17" spans="1:9" ht="76.5">
      <c r="A17" s="8">
        <v>7</v>
      </c>
      <c r="B17" s="1" t="s">
        <v>147</v>
      </c>
      <c r="C17" s="2" t="s">
        <v>148</v>
      </c>
      <c r="D17" s="6">
        <v>36.95</v>
      </c>
      <c r="E17" s="1" t="s">
        <v>100</v>
      </c>
      <c r="F17" s="24"/>
      <c r="G17" s="24"/>
      <c r="H17" s="23">
        <f>ROUND(D17*F17,0)</f>
        <v>0</v>
      </c>
      <c r="I17" s="23">
        <f>ROUND(D17*G17,0)</f>
        <v>0</v>
      </c>
    </row>
    <row r="18" spans="3:7" ht="25.5">
      <c r="C18" s="2" t="s">
        <v>149</v>
      </c>
      <c r="F18" s="24"/>
      <c r="G18" s="24"/>
    </row>
    <row r="19" spans="6:7" ht="12.75">
      <c r="F19" s="24"/>
      <c r="G19" s="24"/>
    </row>
    <row r="20" spans="1:9" ht="89.25">
      <c r="A20" s="8">
        <v>8</v>
      </c>
      <c r="B20" s="1" t="s">
        <v>150</v>
      </c>
      <c r="C20" s="2" t="s">
        <v>151</v>
      </c>
      <c r="D20" s="6">
        <v>226.63</v>
      </c>
      <c r="E20" s="1" t="s">
        <v>20</v>
      </c>
      <c r="F20" s="24"/>
      <c r="G20" s="24"/>
      <c r="H20" s="23">
        <f>ROUND(D20*F20,0)</f>
        <v>0</v>
      </c>
      <c r="I20" s="23">
        <f>ROUND(D20*G20,0)</f>
        <v>0</v>
      </c>
    </row>
    <row r="22" spans="1:9" s="9" customFormat="1" ht="12.75">
      <c r="A22" s="7"/>
      <c r="B22" s="3"/>
      <c r="C22" s="3" t="s">
        <v>16</v>
      </c>
      <c r="D22" s="5"/>
      <c r="E22" s="3"/>
      <c r="F22" s="22"/>
      <c r="G22" s="22"/>
      <c r="H22" s="22">
        <f>ROUND(SUM(H2:H21),0)</f>
        <v>0</v>
      </c>
      <c r="I22" s="22">
        <f>ROUND(SUM(I2:I21),0)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82" r:id="rId1"/>
  <headerFooter>
    <oddHeader>&amp;C&amp;A</oddHeader>
  </headerFooter>
</worksheet>
</file>

<file path=xl/worksheets/sheet14.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89.25">
      <c r="A2" s="8">
        <v>1</v>
      </c>
      <c r="B2" s="1" t="s">
        <v>153</v>
      </c>
      <c r="C2" s="2" t="s">
        <v>154</v>
      </c>
      <c r="D2" s="6">
        <v>169.77</v>
      </c>
      <c r="E2" s="1" t="s">
        <v>100</v>
      </c>
      <c r="F2" s="24"/>
      <c r="G2" s="24"/>
      <c r="H2" s="23">
        <f>ROUND(D2*F2,0)</f>
        <v>0</v>
      </c>
      <c r="I2" s="23">
        <f>ROUND(D2*G2,0)</f>
        <v>0</v>
      </c>
    </row>
    <row r="3" spans="6:7" ht="12.75">
      <c r="F3" s="24"/>
      <c r="G3" s="24"/>
    </row>
    <row r="4" spans="1:9" ht="76.5">
      <c r="A4" s="8">
        <v>2</v>
      </c>
      <c r="B4" s="1" t="s">
        <v>155</v>
      </c>
      <c r="C4" s="2" t="s">
        <v>156</v>
      </c>
      <c r="D4" s="6">
        <v>35.23</v>
      </c>
      <c r="E4" s="1" t="s">
        <v>100</v>
      </c>
      <c r="F4" s="24"/>
      <c r="G4" s="24"/>
      <c r="H4" s="23">
        <f>ROUND(D4*F4,0)</f>
        <v>0</v>
      </c>
      <c r="I4" s="23">
        <f>ROUND(D4*G4,0)</f>
        <v>0</v>
      </c>
    </row>
    <row r="5" spans="6:7" ht="12.75">
      <c r="F5" s="24"/>
      <c r="G5" s="24"/>
    </row>
    <row r="6" spans="1:9" ht="89.25">
      <c r="A6" s="8">
        <v>3</v>
      </c>
      <c r="B6" s="1" t="s">
        <v>157</v>
      </c>
      <c r="C6" s="2" t="s">
        <v>158</v>
      </c>
      <c r="D6" s="6">
        <v>169.77</v>
      </c>
      <c r="E6" s="1" t="s">
        <v>100</v>
      </c>
      <c r="F6" s="24"/>
      <c r="G6" s="24"/>
      <c r="H6" s="23">
        <f>ROUND(D6*F6,0)</f>
        <v>0</v>
      </c>
      <c r="I6" s="23">
        <f>ROUND(D6*G6,0)</f>
        <v>0</v>
      </c>
    </row>
    <row r="7" spans="3:7" ht="12.75">
      <c r="C7" s="2" t="s">
        <v>159</v>
      </c>
      <c r="F7" s="24"/>
      <c r="G7" s="24"/>
    </row>
    <row r="8" spans="6:7" ht="12.75">
      <c r="F8" s="24"/>
      <c r="G8" s="24"/>
    </row>
    <row r="9" spans="1:9" ht="76.5">
      <c r="A9" s="8">
        <v>4</v>
      </c>
      <c r="B9" s="1" t="s">
        <v>160</v>
      </c>
      <c r="C9" s="2" t="s">
        <v>161</v>
      </c>
      <c r="D9" s="6">
        <v>5.1</v>
      </c>
      <c r="E9" s="1" t="s">
        <v>100</v>
      </c>
      <c r="F9" s="24"/>
      <c r="G9" s="24"/>
      <c r="H9" s="23">
        <f>ROUND(D9*F9,0)</f>
        <v>0</v>
      </c>
      <c r="I9" s="23">
        <f>ROUND(D9*G9,0)</f>
        <v>0</v>
      </c>
    </row>
    <row r="11" spans="1:9" s="9" customFormat="1" ht="12.75">
      <c r="A11" s="7"/>
      <c r="B11" s="3"/>
      <c r="C11" s="3" t="s">
        <v>16</v>
      </c>
      <c r="D11" s="5"/>
      <c r="E11" s="3"/>
      <c r="F11" s="22"/>
      <c r="G11" s="22"/>
      <c r="H11" s="22">
        <f>ROUND(SUM(H2:H10),0)</f>
        <v>0</v>
      </c>
      <c r="I11" s="22">
        <f>ROUND(SUM(I2:I10),0)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5.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76.5">
      <c r="A2" s="8">
        <v>1</v>
      </c>
      <c r="B2" s="1" t="s">
        <v>163</v>
      </c>
      <c r="C2" s="2" t="s">
        <v>164</v>
      </c>
      <c r="D2" s="6">
        <v>4</v>
      </c>
      <c r="E2" s="1" t="s">
        <v>13</v>
      </c>
      <c r="F2" s="24"/>
      <c r="G2" s="24"/>
      <c r="H2" s="23">
        <f>ROUND(D2*F2,0)</f>
        <v>0</v>
      </c>
      <c r="I2" s="23">
        <f>ROUND(D2*G2,0)</f>
        <v>0</v>
      </c>
    </row>
    <row r="3" spans="3:7" ht="25.5">
      <c r="C3" s="2" t="s">
        <v>165</v>
      </c>
      <c r="F3" s="24"/>
      <c r="G3" s="24"/>
    </row>
    <row r="4" spans="6:7" ht="12.75">
      <c r="F4" s="24"/>
      <c r="G4" s="24"/>
    </row>
    <row r="5" spans="1:9" ht="76.5">
      <c r="A5" s="8">
        <v>2</v>
      </c>
      <c r="B5" s="1" t="s">
        <v>166</v>
      </c>
      <c r="C5" s="2" t="s">
        <v>164</v>
      </c>
      <c r="D5" s="6">
        <v>4</v>
      </c>
      <c r="E5" s="1" t="s">
        <v>13</v>
      </c>
      <c r="F5" s="24"/>
      <c r="G5" s="24"/>
      <c r="H5" s="23">
        <f>ROUND(D5*F5,0)</f>
        <v>0</v>
      </c>
      <c r="I5" s="23">
        <f>ROUND(D5*G5,0)</f>
        <v>0</v>
      </c>
    </row>
    <row r="6" spans="3:7" ht="25.5">
      <c r="C6" s="2" t="s">
        <v>167</v>
      </c>
      <c r="F6" s="24"/>
      <c r="G6" s="24"/>
    </row>
    <row r="7" spans="6:7" ht="12.75">
      <c r="F7" s="24"/>
      <c r="G7" s="24"/>
    </row>
    <row r="8" spans="1:9" ht="89.25">
      <c r="A8" s="8">
        <v>3</v>
      </c>
      <c r="B8" s="1" t="s">
        <v>168</v>
      </c>
      <c r="C8" s="2" t="s">
        <v>169</v>
      </c>
      <c r="D8" s="6">
        <v>17</v>
      </c>
      <c r="E8" s="1" t="s">
        <v>13</v>
      </c>
      <c r="F8" s="24"/>
      <c r="G8" s="24"/>
      <c r="H8" s="23">
        <f>ROUND(D8*F8,0)</f>
        <v>0</v>
      </c>
      <c r="I8" s="23">
        <f>ROUND(D8*G8,0)</f>
        <v>0</v>
      </c>
    </row>
    <row r="9" spans="3:7" ht="25.5">
      <c r="C9" s="2" t="s">
        <v>170</v>
      </c>
      <c r="F9" s="24"/>
      <c r="G9" s="24"/>
    </row>
    <row r="10" spans="6:7" ht="12.75">
      <c r="F10" s="24"/>
      <c r="G10" s="24"/>
    </row>
    <row r="11" spans="1:9" ht="76.5">
      <c r="A11" s="8">
        <v>4</v>
      </c>
      <c r="B11" s="1" t="s">
        <v>171</v>
      </c>
      <c r="C11" s="2" t="s">
        <v>172</v>
      </c>
      <c r="D11" s="6">
        <v>1</v>
      </c>
      <c r="E11" s="1" t="s">
        <v>13</v>
      </c>
      <c r="F11" s="24"/>
      <c r="G11" s="24"/>
      <c r="H11" s="23">
        <f>ROUND(D11*F11,0)</f>
        <v>0</v>
      </c>
      <c r="I11" s="23">
        <f>ROUND(D11*G11,0)</f>
        <v>0</v>
      </c>
    </row>
    <row r="12" spans="3:7" ht="25.5">
      <c r="C12" s="2" t="s">
        <v>173</v>
      </c>
      <c r="F12" s="24"/>
      <c r="G12" s="24"/>
    </row>
    <row r="13" spans="6:7" ht="12.75">
      <c r="F13" s="24"/>
      <c r="G13" s="24"/>
    </row>
    <row r="14" spans="1:9" ht="12.75">
      <c r="A14" s="8">
        <v>5</v>
      </c>
      <c r="B14" s="1" t="s">
        <v>174</v>
      </c>
      <c r="C14" s="2" t="s">
        <v>175</v>
      </c>
      <c r="D14" s="6">
        <v>2</v>
      </c>
      <c r="E14" s="1" t="s">
        <v>13</v>
      </c>
      <c r="F14" s="24"/>
      <c r="G14" s="24"/>
      <c r="H14" s="23">
        <f>ROUND(D14*F14,0)</f>
        <v>0</v>
      </c>
      <c r="I14" s="23">
        <f>ROUND(D14*G14,0)</f>
        <v>0</v>
      </c>
    </row>
    <row r="16" spans="1:9" s="9" customFormat="1" ht="12.75">
      <c r="A16" s="7"/>
      <c r="B16" s="3"/>
      <c r="C16" s="3" t="s">
        <v>16</v>
      </c>
      <c r="D16" s="5"/>
      <c r="E16" s="3"/>
      <c r="F16" s="22"/>
      <c r="G16" s="22"/>
      <c r="H16" s="22">
        <f>ROUND(SUM(H2:H15),0)</f>
        <v>0</v>
      </c>
      <c r="I16" s="22">
        <f>ROUND(SUM(I2:I15),0)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6.xml><?xml version="1.0" encoding="utf-8"?>
<worksheet xmlns="http://schemas.openxmlformats.org/spreadsheetml/2006/main" xmlns:r="http://schemas.openxmlformats.org/officeDocument/2006/relationships">
  <dimension ref="A1:I8"/>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76.5">
      <c r="A2" s="8">
        <v>1</v>
      </c>
      <c r="B2" s="1" t="s">
        <v>177</v>
      </c>
      <c r="C2" s="2" t="s">
        <v>178</v>
      </c>
      <c r="D2" s="6">
        <v>1</v>
      </c>
      <c r="E2" s="1" t="s">
        <v>13</v>
      </c>
      <c r="F2" s="24"/>
      <c r="G2" s="24"/>
      <c r="H2" s="23">
        <f>ROUND(D2*F2,0)</f>
        <v>0</v>
      </c>
      <c r="I2" s="23">
        <f>ROUND(D2*G2,0)</f>
        <v>0</v>
      </c>
    </row>
    <row r="3" spans="3:7" ht="51">
      <c r="C3" s="2" t="s">
        <v>179</v>
      </c>
      <c r="F3" s="24"/>
      <c r="G3" s="24"/>
    </row>
    <row r="4" spans="6:7" ht="12.75">
      <c r="F4" s="24"/>
      <c r="G4" s="24"/>
    </row>
    <row r="5" spans="1:9" ht="76.5">
      <c r="A5" s="8">
        <v>2</v>
      </c>
      <c r="B5" s="1" t="s">
        <v>180</v>
      </c>
      <c r="C5" s="2" t="s">
        <v>181</v>
      </c>
      <c r="D5" s="6">
        <v>5</v>
      </c>
      <c r="E5" s="1" t="s">
        <v>13</v>
      </c>
      <c r="F5" s="24"/>
      <c r="G5" s="24"/>
      <c r="H5" s="23">
        <f>ROUND(D5*F5,0)</f>
        <v>0</v>
      </c>
      <c r="I5" s="23">
        <f>ROUND(D5*G5,0)</f>
        <v>0</v>
      </c>
    </row>
    <row r="6" ht="38.25">
      <c r="C6" s="2" t="s">
        <v>182</v>
      </c>
    </row>
    <row r="8" spans="1:9" s="9" customFormat="1" ht="12.75">
      <c r="A8" s="7"/>
      <c r="B8" s="3"/>
      <c r="C8" s="3" t="s">
        <v>16</v>
      </c>
      <c r="D8" s="5"/>
      <c r="E8" s="3"/>
      <c r="F8" s="22"/>
      <c r="G8" s="22"/>
      <c r="H8" s="22">
        <f>ROUND(SUM(H2:H7),0)</f>
        <v>0</v>
      </c>
      <c r="I8" s="22">
        <f>ROUND(SUM(I2:I7),0)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7.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F4" sqref="F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89.25">
      <c r="A2" s="8">
        <v>1</v>
      </c>
      <c r="B2" s="1" t="s">
        <v>184</v>
      </c>
      <c r="C2" s="2" t="s">
        <v>185</v>
      </c>
      <c r="D2" s="6">
        <v>552.22</v>
      </c>
      <c r="E2" s="1" t="s">
        <v>20</v>
      </c>
      <c r="F2" s="24"/>
      <c r="G2" s="24"/>
      <c r="H2" s="23">
        <f>ROUND(D2*F2,0)</f>
        <v>0</v>
      </c>
      <c r="I2" s="23">
        <f>ROUND(D2*G2,0)</f>
        <v>0</v>
      </c>
    </row>
    <row r="3" spans="3:7" ht="12.75">
      <c r="C3" s="2" t="s">
        <v>186</v>
      </c>
      <c r="F3" s="24"/>
      <c r="G3" s="24"/>
    </row>
    <row r="4" spans="6:7" ht="12.75">
      <c r="F4" s="24"/>
      <c r="G4" s="24"/>
    </row>
    <row r="5" spans="1:9" ht="63.75">
      <c r="A5" s="8">
        <v>2</v>
      </c>
      <c r="B5" s="1" t="s">
        <v>187</v>
      </c>
      <c r="C5" s="2" t="s">
        <v>188</v>
      </c>
      <c r="D5" s="6">
        <v>552.22</v>
      </c>
      <c r="E5" s="1" t="s">
        <v>20</v>
      </c>
      <c r="F5" s="24"/>
      <c r="G5" s="24"/>
      <c r="H5" s="23">
        <f>ROUND(D5*F5,0)</f>
        <v>0</v>
      </c>
      <c r="I5" s="23">
        <f>ROUND(D5*G5,0)</f>
        <v>0</v>
      </c>
    </row>
    <row r="6" spans="6:7" ht="12.75">
      <c r="F6" s="24"/>
      <c r="G6" s="24"/>
    </row>
    <row r="7" spans="1:9" ht="76.5">
      <c r="A7" s="8">
        <v>3</v>
      </c>
      <c r="B7" s="1" t="s">
        <v>189</v>
      </c>
      <c r="C7" s="2" t="s">
        <v>190</v>
      </c>
      <c r="D7" s="6">
        <v>552.22</v>
      </c>
      <c r="E7" s="1" t="s">
        <v>20</v>
      </c>
      <c r="F7" s="24"/>
      <c r="G7" s="24"/>
      <c r="H7" s="23">
        <f>ROUND(D7*F7,0)</f>
        <v>0</v>
      </c>
      <c r="I7" s="23">
        <f>ROUND(D7*G7,0)</f>
        <v>0</v>
      </c>
    </row>
    <row r="8" spans="6:7" ht="12.75">
      <c r="F8" s="24"/>
      <c r="G8" s="24"/>
    </row>
    <row r="9" spans="1:9" ht="51">
      <c r="A9" s="8">
        <v>4</v>
      </c>
      <c r="B9" s="1" t="s">
        <v>191</v>
      </c>
      <c r="C9" s="2" t="s">
        <v>192</v>
      </c>
      <c r="D9" s="6">
        <v>442.9</v>
      </c>
      <c r="E9" s="1" t="s">
        <v>20</v>
      </c>
      <c r="F9" s="24"/>
      <c r="G9" s="24"/>
      <c r="H9" s="23">
        <f>ROUND(D9*F9,0)</f>
        <v>0</v>
      </c>
      <c r="I9" s="23">
        <f>ROUND(D9*G9,0)</f>
        <v>0</v>
      </c>
    </row>
    <row r="11" spans="1:9" s="9" customFormat="1" ht="12.75">
      <c r="A11" s="7"/>
      <c r="B11" s="3"/>
      <c r="C11" s="3" t="s">
        <v>16</v>
      </c>
      <c r="D11" s="5"/>
      <c r="E11" s="3"/>
      <c r="F11" s="22"/>
      <c r="G11" s="22"/>
      <c r="H11" s="22">
        <f>ROUND(SUM(H2:H10),0)</f>
        <v>0</v>
      </c>
      <c r="I11" s="22">
        <f>ROUND(SUM(I2:I10),0)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8.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2">
      <selection activeCell="G5" sqref="G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76.5">
      <c r="A2" s="8">
        <v>1</v>
      </c>
      <c r="B2" s="1" t="s">
        <v>194</v>
      </c>
      <c r="C2" s="2" t="s">
        <v>195</v>
      </c>
      <c r="D2" s="6">
        <v>303.28</v>
      </c>
      <c r="E2" s="1" t="s">
        <v>20</v>
      </c>
      <c r="F2" s="24"/>
      <c r="G2" s="24"/>
      <c r="H2" s="23">
        <f>ROUND(D2*F2,0)</f>
        <v>0</v>
      </c>
      <c r="I2" s="23">
        <f>ROUND(D2*G2,0)</f>
        <v>0</v>
      </c>
    </row>
    <row r="3" spans="6:7" ht="12.75">
      <c r="F3" s="24"/>
      <c r="G3" s="24"/>
    </row>
    <row r="4" spans="1:9" ht="89.25">
      <c r="A4" s="8">
        <v>2</v>
      </c>
      <c r="B4" s="1" t="s">
        <v>196</v>
      </c>
      <c r="C4" s="2" t="s">
        <v>197</v>
      </c>
      <c r="D4" s="6">
        <v>303.28</v>
      </c>
      <c r="E4" s="1" t="s">
        <v>20</v>
      </c>
      <c r="F4" s="24"/>
      <c r="G4" s="24"/>
      <c r="H4" s="23">
        <f>ROUND(D4*F4,0)</f>
        <v>0</v>
      </c>
      <c r="I4" s="23">
        <f>ROUND(D4*G4,0)</f>
        <v>0</v>
      </c>
    </row>
    <row r="5" spans="3:7" ht="63.75">
      <c r="C5" s="2" t="s">
        <v>198</v>
      </c>
      <c r="F5" s="24"/>
      <c r="G5" s="24"/>
    </row>
    <row r="6" spans="6:7" ht="12.75">
      <c r="F6" s="24"/>
      <c r="G6" s="24"/>
    </row>
    <row r="7" spans="1:9" ht="63.75">
      <c r="A7" s="8">
        <v>3</v>
      </c>
      <c r="B7" s="1" t="s">
        <v>199</v>
      </c>
      <c r="C7" s="2" t="s">
        <v>200</v>
      </c>
      <c r="D7" s="6">
        <v>53.05</v>
      </c>
      <c r="E7" s="1" t="s">
        <v>20</v>
      </c>
      <c r="F7" s="24"/>
      <c r="G7" s="24"/>
      <c r="H7" s="23">
        <f>ROUND(D7*F7,0)</f>
        <v>0</v>
      </c>
      <c r="I7" s="23">
        <f>ROUND(D7*G7,0)</f>
        <v>0</v>
      </c>
    </row>
    <row r="8" spans="6:7" ht="12.75">
      <c r="F8" s="24"/>
      <c r="G8" s="24"/>
    </row>
    <row r="9" spans="1:9" ht="76.5">
      <c r="A9" s="8">
        <v>4</v>
      </c>
      <c r="B9" s="1" t="s">
        <v>241</v>
      </c>
      <c r="C9" s="2" t="s">
        <v>201</v>
      </c>
      <c r="D9" s="6">
        <v>105.98</v>
      </c>
      <c r="E9" s="1" t="s">
        <v>20</v>
      </c>
      <c r="F9" s="24"/>
      <c r="G9" s="24"/>
      <c r="H9" s="23">
        <f>ROUND(D9*F9,0)</f>
        <v>0</v>
      </c>
      <c r="I9" s="23">
        <f>ROUND(D9*G9,0)</f>
        <v>0</v>
      </c>
    </row>
    <row r="10" spans="3:7" ht="25.5">
      <c r="C10" s="2" t="s">
        <v>240</v>
      </c>
      <c r="F10" s="24"/>
      <c r="G10" s="24"/>
    </row>
    <row r="11" spans="6:7" ht="12.75">
      <c r="F11" s="24"/>
      <c r="G11" s="24"/>
    </row>
    <row r="12" spans="1:9" ht="76.5">
      <c r="A12" s="8">
        <v>5</v>
      </c>
      <c r="B12" s="1" t="s">
        <v>202</v>
      </c>
      <c r="C12" s="2" t="s">
        <v>203</v>
      </c>
      <c r="D12" s="6">
        <v>342.88</v>
      </c>
      <c r="E12" s="1" t="s">
        <v>20</v>
      </c>
      <c r="F12" s="24"/>
      <c r="G12" s="24"/>
      <c r="H12" s="23">
        <f>ROUND(D12*F12,0)</f>
        <v>0</v>
      </c>
      <c r="I12" s="23">
        <f>ROUND(D12*G12,0)</f>
        <v>0</v>
      </c>
    </row>
    <row r="13" spans="3:7" ht="27">
      <c r="C13" s="2" t="s">
        <v>208</v>
      </c>
      <c r="F13" s="24"/>
      <c r="G13" s="24"/>
    </row>
    <row r="14" spans="6:7" ht="12.75">
      <c r="F14" s="24"/>
      <c r="G14" s="24"/>
    </row>
    <row r="15" spans="1:9" ht="51">
      <c r="A15" s="8">
        <v>6</v>
      </c>
      <c r="B15" s="1" t="s">
        <v>204</v>
      </c>
      <c r="C15" s="2" t="s">
        <v>205</v>
      </c>
      <c r="D15" s="6">
        <v>60.73</v>
      </c>
      <c r="E15" s="1" t="s">
        <v>20</v>
      </c>
      <c r="F15" s="24"/>
      <c r="G15" s="24"/>
      <c r="H15" s="23">
        <f>ROUND(D15*F15,0)</f>
        <v>0</v>
      </c>
      <c r="I15" s="23">
        <f>ROUND(D15*G15,0)</f>
        <v>0</v>
      </c>
    </row>
    <row r="16" spans="6:7" ht="12.75">
      <c r="F16" s="24"/>
      <c r="G16" s="24"/>
    </row>
    <row r="17" spans="1:9" ht="89.25">
      <c r="A17" s="8">
        <v>7</v>
      </c>
      <c r="B17" s="1" t="s">
        <v>206</v>
      </c>
      <c r="C17" s="2" t="s">
        <v>207</v>
      </c>
      <c r="D17" s="6">
        <v>395.93</v>
      </c>
      <c r="E17" s="1" t="s">
        <v>20</v>
      </c>
      <c r="F17" s="24"/>
      <c r="G17" s="24"/>
      <c r="H17" s="23">
        <f>ROUND(D17*F17,0)</f>
        <v>0</v>
      </c>
      <c r="I17" s="23">
        <f>ROUND(D17*G17,0)</f>
        <v>0</v>
      </c>
    </row>
    <row r="19" spans="1:9" s="9" customFormat="1" ht="12.75">
      <c r="A19" s="7"/>
      <c r="B19" s="3"/>
      <c r="C19" s="3" t="s">
        <v>16</v>
      </c>
      <c r="D19" s="5"/>
      <c r="E19" s="3"/>
      <c r="F19" s="22"/>
      <c r="G19" s="22"/>
      <c r="H19" s="22">
        <f>ROUND(SUM(H2:H18),0)</f>
        <v>0</v>
      </c>
      <c r="I19" s="22">
        <f>ROUND(SUM(I2:I18),0)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9.xml><?xml version="1.0" encoding="utf-8"?>
<worksheet xmlns="http://schemas.openxmlformats.org/spreadsheetml/2006/main" xmlns:r="http://schemas.openxmlformats.org/officeDocument/2006/relationships">
  <dimension ref="A1:I6"/>
  <sheetViews>
    <sheetView view="pageBreakPreview" zoomScaleSheetLayoutView="100" zoomScalePageLayoutView="0" workbookViewId="0" topLeftCell="A1">
      <selection activeCell="G3" sqref="G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63.75">
      <c r="A2" s="8">
        <v>1</v>
      </c>
      <c r="B2" s="1" t="s">
        <v>213</v>
      </c>
      <c r="C2" s="2" t="s">
        <v>214</v>
      </c>
      <c r="D2" s="6">
        <v>83.51</v>
      </c>
      <c r="E2" s="1" t="s">
        <v>100</v>
      </c>
      <c r="F2" s="24"/>
      <c r="G2" s="24"/>
      <c r="H2" s="23">
        <f>ROUND(D2*F2,0)</f>
        <v>0</v>
      </c>
      <c r="I2" s="23">
        <f>ROUND(D2*G2,0)</f>
        <v>0</v>
      </c>
    </row>
    <row r="3" spans="6:7" ht="12.75">
      <c r="F3" s="24"/>
      <c r="G3" s="24"/>
    </row>
    <row r="4" spans="1:9" ht="63.75">
      <c r="A4" s="8">
        <v>2</v>
      </c>
      <c r="B4" s="1" t="s">
        <v>215</v>
      </c>
      <c r="C4" s="2" t="s">
        <v>216</v>
      </c>
      <c r="D4" s="6">
        <v>254.22</v>
      </c>
      <c r="E4" s="1" t="s">
        <v>20</v>
      </c>
      <c r="F4" s="24"/>
      <c r="G4" s="24"/>
      <c r="H4" s="23">
        <f>ROUND(D4*F4,0)</f>
        <v>0</v>
      </c>
      <c r="I4" s="23">
        <f>ROUND(D4*G4,0)</f>
        <v>0</v>
      </c>
    </row>
    <row r="6" spans="1:9" s="9" customFormat="1" ht="12.75">
      <c r="A6" s="7"/>
      <c r="B6" s="3"/>
      <c r="C6" s="3" t="s">
        <v>16</v>
      </c>
      <c r="D6" s="5"/>
      <c r="E6" s="3"/>
      <c r="F6" s="22"/>
      <c r="G6" s="22"/>
      <c r="H6" s="22">
        <f>ROUND(SUM(H2:H5),0)</f>
        <v>0</v>
      </c>
      <c r="I6" s="22">
        <f>ROUND(SUM(I2:I5),0)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2.xml><?xml version="1.0" encoding="utf-8"?>
<worksheet xmlns="http://schemas.openxmlformats.org/spreadsheetml/2006/main" xmlns:r="http://schemas.openxmlformats.org/officeDocument/2006/relationships">
  <dimension ref="A1:C20"/>
  <sheetViews>
    <sheetView view="pageBreakPreview" zoomScaleSheetLayoutView="100" zoomScalePageLayoutView="0" workbookViewId="0" topLeftCell="A1">
      <selection activeCell="A1" sqref="A1:C20"/>
    </sheetView>
  </sheetViews>
  <sheetFormatPr defaultColWidth="9.140625" defaultRowHeight="15"/>
  <cols>
    <col min="1" max="1" width="36.421875" style="11" customWidth="1"/>
    <col min="2" max="3" width="20.7109375" style="20" customWidth="1"/>
    <col min="4" max="16384" width="9.140625" style="11" customWidth="1"/>
  </cols>
  <sheetData>
    <row r="1" spans="1:3" s="12" customFormat="1" ht="15.75">
      <c r="A1" s="12" t="s">
        <v>0</v>
      </c>
      <c r="B1" s="19" t="s">
        <v>1</v>
      </c>
      <c r="C1" s="19" t="s">
        <v>2</v>
      </c>
    </row>
    <row r="2" spans="1:3" ht="15.75">
      <c r="A2" s="11" t="s">
        <v>18</v>
      </c>
      <c r="B2" s="20">
        <f>'Felvonulási létesítmények'!H6</f>
        <v>0</v>
      </c>
      <c r="C2" s="20">
        <f>'Felvonulási létesítmények'!I6</f>
        <v>0</v>
      </c>
    </row>
    <row r="3" spans="1:3" ht="15.75">
      <c r="A3" s="11" t="s">
        <v>33</v>
      </c>
      <c r="B3" s="20">
        <f>'Zsaluzás és állványozás'!H15</f>
        <v>0</v>
      </c>
      <c r="C3" s="20">
        <f>'Zsaluzás és állványozás'!I15</f>
        <v>0</v>
      </c>
    </row>
    <row r="4" spans="1:3" ht="15.75">
      <c r="A4" s="11" t="s">
        <v>49</v>
      </c>
      <c r="B4" s="20">
        <f>'Irtás, föld- és sziklamunka'!H16</f>
        <v>0</v>
      </c>
      <c r="C4" s="20">
        <f>'Irtás, föld- és sziklamunka'!I16</f>
        <v>0</v>
      </c>
    </row>
    <row r="5" spans="1:3" ht="15.75">
      <c r="A5" s="11" t="s">
        <v>56</v>
      </c>
      <c r="B5" s="20">
        <f>Síkalapozás!H8</f>
        <v>0</v>
      </c>
      <c r="C5" s="20">
        <f>Síkalapozás!I8</f>
        <v>0</v>
      </c>
    </row>
    <row r="6" spans="1:3" ht="15.75">
      <c r="A6" s="11" t="s">
        <v>78</v>
      </c>
      <c r="B6" s="20">
        <f>'Helyszíni beton és vasbeton mun'!H22</f>
        <v>0</v>
      </c>
      <c r="C6" s="20">
        <f>'Helyszíni beton és vasbeton mun'!I22</f>
        <v>0</v>
      </c>
    </row>
    <row r="7" spans="1:3" ht="31.5">
      <c r="A7" s="11" t="s">
        <v>82</v>
      </c>
      <c r="B7" s="20">
        <f>'Előregyártott épületszerkezeti '!H5</f>
        <v>0</v>
      </c>
      <c r="C7" s="20">
        <f>'Előregyártott épületszerkezeti '!I5</f>
        <v>0</v>
      </c>
    </row>
    <row r="8" spans="1:3" ht="15.75">
      <c r="A8" s="11" t="s">
        <v>92</v>
      </c>
      <c r="B8" s="20">
        <f>'Falazás és egyéb kőművesmunka'!H11</f>
        <v>0</v>
      </c>
      <c r="C8" s="20">
        <f>'Falazás és egyéb kőművesmunka'!I11</f>
        <v>0</v>
      </c>
    </row>
    <row r="9" spans="1:3" ht="15.75">
      <c r="A9" s="11" t="s">
        <v>113</v>
      </c>
      <c r="B9" s="20">
        <f>Ácsmunka!H20</f>
        <v>0</v>
      </c>
      <c r="C9" s="20">
        <f>Ácsmunka!I20</f>
        <v>0</v>
      </c>
    </row>
    <row r="10" spans="1:3" ht="15.75">
      <c r="A10" s="11" t="s">
        <v>128</v>
      </c>
      <c r="B10" s="20">
        <f>'Vakolás és rabicolás'!H17</f>
        <v>0</v>
      </c>
      <c r="C10" s="20">
        <f>'Vakolás és rabicolás'!I17</f>
        <v>0</v>
      </c>
    </row>
    <row r="11" spans="1:3" ht="15.75">
      <c r="A11" s="11" t="s">
        <v>131</v>
      </c>
      <c r="B11" s="20">
        <f>Tetőfedés!H4</f>
        <v>0</v>
      </c>
      <c r="C11" s="20">
        <f>Tetőfedés!I4</f>
        <v>0</v>
      </c>
    </row>
    <row r="12" spans="1:3" ht="31.5">
      <c r="A12" s="11" t="s">
        <v>152</v>
      </c>
      <c r="B12" s="20">
        <f>'Aljzatkészítés, hideg- és meleg'!H22</f>
        <v>0</v>
      </c>
      <c r="C12" s="20">
        <f>'Aljzatkészítés, hideg- és meleg'!I22</f>
        <v>0</v>
      </c>
    </row>
    <row r="13" spans="1:3" ht="15.75">
      <c r="A13" s="11" t="s">
        <v>162</v>
      </c>
      <c r="B13" s="20">
        <f>Bádogozás!H11</f>
        <v>0</v>
      </c>
      <c r="C13" s="20">
        <f>Bádogozás!I11</f>
        <v>0</v>
      </c>
    </row>
    <row r="14" spans="1:3" ht="15.75">
      <c r="A14" s="11" t="s">
        <v>176</v>
      </c>
      <c r="B14" s="20">
        <f>'Fa- és műanyag szerkezet elhely'!H16</f>
        <v>0</v>
      </c>
      <c r="C14" s="20">
        <f>'Fa- és műanyag szerkezet elhely'!I16</f>
        <v>0</v>
      </c>
    </row>
    <row r="15" spans="1:3" ht="31.5">
      <c r="A15" s="11" t="s">
        <v>183</v>
      </c>
      <c r="B15" s="20">
        <f>'Fém nyílászáró és épületlakatos'!H8</f>
        <v>0</v>
      </c>
      <c r="C15" s="20">
        <f>'Fém nyílászáró és épületlakatos'!I8</f>
        <v>0</v>
      </c>
    </row>
    <row r="16" spans="1:3" ht="15.75">
      <c r="A16" s="11" t="s">
        <v>193</v>
      </c>
      <c r="B16" s="20">
        <f>Felületképzés!H11</f>
        <v>0</v>
      </c>
      <c r="C16" s="20">
        <f>Felületképzés!I11</f>
        <v>0</v>
      </c>
    </row>
    <row r="17" spans="1:3" ht="15.75">
      <c r="A17" s="11" t="s">
        <v>209</v>
      </c>
      <c r="B17" s="20">
        <f>Szigetelés!H19</f>
        <v>0</v>
      </c>
      <c r="C17" s="20">
        <f>Szigetelés!I19</f>
        <v>0</v>
      </c>
    </row>
    <row r="18" spans="1:3" ht="31.5">
      <c r="A18" s="11" t="s">
        <v>212</v>
      </c>
      <c r="B18" s="20">
        <f>'Útburkolatalap és makadámburkol'!H4</f>
        <v>0</v>
      </c>
      <c r="C18" s="20">
        <f>'Útburkolatalap és makadámburkol'!I4</f>
        <v>0</v>
      </c>
    </row>
    <row r="19" spans="1:3" ht="15.75">
      <c r="A19" s="11" t="s">
        <v>217</v>
      </c>
      <c r="B19" s="20">
        <f>'Kőburkolat készítése'!H6</f>
        <v>0</v>
      </c>
      <c r="C19" s="20">
        <f>'Kőburkolat készítése'!I6</f>
        <v>0</v>
      </c>
    </row>
    <row r="20" spans="1:3" s="12" customFormat="1" ht="15.75">
      <c r="A20" s="12" t="s">
        <v>218</v>
      </c>
      <c r="B20" s="21">
        <f>ROUND(SUM(B2:B19),0)</f>
        <v>0</v>
      </c>
      <c r="C20" s="21">
        <f>ROUND(SUM(C2:C19),0)</f>
        <v>0</v>
      </c>
    </row>
  </sheetData>
  <sheetProtection password="90EF" sheet="1" scenarios="1" selectLockedCells="1"/>
  <printOptions horizontalCentered="1"/>
  <pageMargins left="0.984251968503937" right="0.984251968503937" top="0.984251968503937" bottom="0.984251968503937" header="0.4330708661417323" footer="0.4330708661417323"/>
  <pageSetup firstPageNumber="1"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38.25">
      <c r="A2" s="8">
        <v>1</v>
      </c>
      <c r="B2" s="1" t="s">
        <v>210</v>
      </c>
      <c r="C2" s="2" t="s">
        <v>211</v>
      </c>
      <c r="D2" s="6">
        <v>38.13</v>
      </c>
      <c r="E2" s="1" t="s">
        <v>35</v>
      </c>
      <c r="F2" s="24"/>
      <c r="G2" s="24"/>
      <c r="H2" s="23">
        <f>ROUND(D2*F2,0)</f>
        <v>0</v>
      </c>
      <c r="I2" s="23">
        <f>ROUND(D2*G2,0)</f>
        <v>0</v>
      </c>
    </row>
    <row r="4" spans="1:9" s="9" customFormat="1" ht="12.75">
      <c r="A4" s="7"/>
      <c r="B4" s="3"/>
      <c r="C4" s="3" t="s">
        <v>16</v>
      </c>
      <c r="D4" s="5"/>
      <c r="E4" s="3"/>
      <c r="F4" s="22"/>
      <c r="G4" s="22"/>
      <c r="H4" s="22">
        <f>ROUND(SUM(H2:H3),0)</f>
        <v>0</v>
      </c>
      <c r="I4" s="22">
        <f>ROUND(SUM(I2:I3),0)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3.xml><?xml version="1.0" encoding="utf-8"?>
<worksheet xmlns="http://schemas.openxmlformats.org/spreadsheetml/2006/main" xmlns:r="http://schemas.openxmlformats.org/officeDocument/2006/relationships">
  <dimension ref="A1:I6"/>
  <sheetViews>
    <sheetView view="pageBreakPreview" zoomScale="115" zoomScaleSheetLayoutView="115" zoomScalePageLayoutView="0" workbookViewId="0" topLeftCell="A1">
      <selection activeCell="G3" sqref="G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25.5">
      <c r="A2" s="8">
        <v>1</v>
      </c>
      <c r="B2" s="1" t="s">
        <v>12</v>
      </c>
      <c r="C2" s="2" t="s">
        <v>14</v>
      </c>
      <c r="D2" s="6">
        <v>10</v>
      </c>
      <c r="E2" s="1" t="s">
        <v>239</v>
      </c>
      <c r="F2" s="24"/>
      <c r="G2" s="24"/>
      <c r="H2" s="23">
        <f>ROUND(D2*F2,0)</f>
        <v>0</v>
      </c>
      <c r="I2" s="23">
        <f>ROUND(D2*G2,0)</f>
        <v>0</v>
      </c>
    </row>
    <row r="3" spans="6:7" ht="12.75">
      <c r="F3" s="24"/>
      <c r="G3" s="24"/>
    </row>
    <row r="4" spans="1:9" ht="44.25">
      <c r="A4" s="8">
        <v>2</v>
      </c>
      <c r="B4" s="1" t="s">
        <v>15</v>
      </c>
      <c r="C4" s="2" t="s">
        <v>17</v>
      </c>
      <c r="D4" s="6">
        <v>10</v>
      </c>
      <c r="E4" s="1" t="s">
        <v>239</v>
      </c>
      <c r="F4" s="24"/>
      <c r="G4" s="24"/>
      <c r="H4" s="23">
        <f>ROUND(D4*F4,0)</f>
        <v>0</v>
      </c>
      <c r="I4" s="23">
        <f>ROUND(D4*G4,0)</f>
        <v>0</v>
      </c>
    </row>
    <row r="5" spans="6:7" ht="12.75">
      <c r="F5" s="24"/>
      <c r="G5" s="24"/>
    </row>
    <row r="6" spans="1:9" s="9" customFormat="1" ht="12.75">
      <c r="A6" s="7"/>
      <c r="B6" s="3"/>
      <c r="C6" s="3" t="s">
        <v>16</v>
      </c>
      <c r="D6" s="5"/>
      <c r="E6" s="3"/>
      <c r="F6" s="22"/>
      <c r="G6" s="22"/>
      <c r="H6" s="22">
        <f>ROUND(SUM(H2:H5),0)</f>
        <v>0</v>
      </c>
      <c r="I6" s="22">
        <f>ROUND(SUM(I2:I5),0)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I15"/>
  <sheetViews>
    <sheetView view="pageBreakPreview" zoomScaleSheetLayoutView="100" zoomScalePageLayoutView="0" workbookViewId="0" topLeftCell="A1">
      <selection activeCell="G7" sqref="G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25.5">
      <c r="A2" s="8">
        <v>1</v>
      </c>
      <c r="B2" s="1" t="s">
        <v>19</v>
      </c>
      <c r="C2" s="2" t="s">
        <v>21</v>
      </c>
      <c r="D2" s="6">
        <v>137.35</v>
      </c>
      <c r="E2" s="1" t="s">
        <v>20</v>
      </c>
      <c r="F2" s="24"/>
      <c r="G2" s="24"/>
      <c r="H2" s="23">
        <f>ROUND(D2*F2,0)</f>
        <v>0</v>
      </c>
      <c r="I2" s="23">
        <f>ROUND(D2*G2,0)</f>
        <v>0</v>
      </c>
    </row>
    <row r="3" spans="6:7" ht="12.75">
      <c r="F3" s="24"/>
      <c r="G3" s="24"/>
    </row>
    <row r="4" spans="1:9" ht="51">
      <c r="A4" s="8">
        <v>2</v>
      </c>
      <c r="B4" s="1" t="s">
        <v>22</v>
      </c>
      <c r="C4" s="2" t="s">
        <v>23</v>
      </c>
      <c r="D4" s="6">
        <v>38.07</v>
      </c>
      <c r="E4" s="1" t="s">
        <v>20</v>
      </c>
      <c r="F4" s="24"/>
      <c r="G4" s="24"/>
      <c r="H4" s="23">
        <f>ROUND(D4*F4,0)</f>
        <v>0</v>
      </c>
      <c r="I4" s="23">
        <f>ROUND(D4*G4,0)</f>
        <v>0</v>
      </c>
    </row>
    <row r="5" spans="6:7" ht="12.75">
      <c r="F5" s="24"/>
      <c r="G5" s="24"/>
    </row>
    <row r="6" spans="1:9" ht="38.25">
      <c r="A6" s="8">
        <v>3</v>
      </c>
      <c r="B6" s="1" t="s">
        <v>24</v>
      </c>
      <c r="C6" s="2" t="s">
        <v>25</v>
      </c>
      <c r="D6" s="6">
        <v>75.68</v>
      </c>
      <c r="E6" s="1" t="s">
        <v>20</v>
      </c>
      <c r="F6" s="24"/>
      <c r="G6" s="24"/>
      <c r="H6" s="23">
        <f>ROUND(D6*F6,0)</f>
        <v>0</v>
      </c>
      <c r="I6" s="23">
        <f>ROUND(D6*G6,0)</f>
        <v>0</v>
      </c>
    </row>
    <row r="7" spans="6:7" ht="12.75">
      <c r="F7" s="24"/>
      <c r="G7" s="24"/>
    </row>
    <row r="8" spans="1:9" ht="25.5">
      <c r="A8" s="8">
        <v>4</v>
      </c>
      <c r="B8" s="1" t="s">
        <v>26</v>
      </c>
      <c r="C8" s="2" t="s">
        <v>27</v>
      </c>
      <c r="D8" s="6">
        <v>82.6</v>
      </c>
      <c r="E8" s="1" t="s">
        <v>20</v>
      </c>
      <c r="F8" s="24"/>
      <c r="G8" s="24"/>
      <c r="H8" s="23">
        <f>ROUND(D8*F8,0)</f>
        <v>0</v>
      </c>
      <c r="I8" s="23">
        <f>ROUND(D8*G8,0)</f>
        <v>0</v>
      </c>
    </row>
    <row r="9" spans="6:7" ht="12.75">
      <c r="F9" s="24"/>
      <c r="G9" s="24"/>
    </row>
    <row r="10" spans="1:9" ht="79.5">
      <c r="A10" s="8">
        <v>5</v>
      </c>
      <c r="B10" s="1" t="s">
        <v>28</v>
      </c>
      <c r="C10" s="2" t="s">
        <v>31</v>
      </c>
      <c r="D10" s="6">
        <v>354.19</v>
      </c>
      <c r="E10" s="1" t="s">
        <v>20</v>
      </c>
      <c r="F10" s="24"/>
      <c r="G10" s="24"/>
      <c r="H10" s="23">
        <f>ROUND(D10*F10,0)</f>
        <v>0</v>
      </c>
      <c r="I10" s="23">
        <f>ROUND(D10*G10,0)</f>
        <v>0</v>
      </c>
    </row>
    <row r="11" spans="3:7" ht="25.5">
      <c r="C11" s="2" t="s">
        <v>29</v>
      </c>
      <c r="F11" s="24"/>
      <c r="G11" s="24"/>
    </row>
    <row r="12" spans="6:7" ht="12.75">
      <c r="F12" s="24"/>
      <c r="G12" s="24"/>
    </row>
    <row r="13" spans="1:9" ht="41.25">
      <c r="A13" s="8">
        <v>6</v>
      </c>
      <c r="B13" s="1" t="s">
        <v>30</v>
      </c>
      <c r="C13" s="2" t="s">
        <v>32</v>
      </c>
      <c r="D13" s="6">
        <v>285.5</v>
      </c>
      <c r="E13" s="1" t="s">
        <v>20</v>
      </c>
      <c r="F13" s="24"/>
      <c r="G13" s="24"/>
      <c r="H13" s="23">
        <f>ROUND(D13*F13,0)</f>
        <v>0</v>
      </c>
      <c r="I13" s="23">
        <f>ROUND(D13*G13,0)</f>
        <v>0</v>
      </c>
    </row>
    <row r="14" spans="6:7" ht="12.75">
      <c r="F14" s="24"/>
      <c r="G14" s="24"/>
    </row>
    <row r="15" spans="1:9" s="9" customFormat="1" ht="12.75">
      <c r="A15" s="7"/>
      <c r="B15" s="3"/>
      <c r="C15" s="3" t="s">
        <v>16</v>
      </c>
      <c r="D15" s="5"/>
      <c r="E15" s="3"/>
      <c r="F15" s="22"/>
      <c r="G15" s="22"/>
      <c r="H15" s="22">
        <f>ROUND(SUM(H2:H14),0)</f>
        <v>0</v>
      </c>
      <c r="I15" s="22">
        <f>ROUND(SUM(I2:I14),0)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5.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F13" sqref="F1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54">
      <c r="A2" s="8">
        <v>1</v>
      </c>
      <c r="B2" s="1" t="s">
        <v>34</v>
      </c>
      <c r="C2" s="2" t="s">
        <v>47</v>
      </c>
      <c r="D2" s="6">
        <v>115.82</v>
      </c>
      <c r="E2" s="1" t="s">
        <v>35</v>
      </c>
      <c r="F2" s="24"/>
      <c r="G2" s="24"/>
      <c r="H2" s="23">
        <f>ROUND(D2*F2,0)</f>
        <v>0</v>
      </c>
      <c r="I2" s="23">
        <f>ROUND(D2*G2,0)</f>
        <v>0</v>
      </c>
    </row>
    <row r="3" spans="6:7" ht="12.75">
      <c r="F3" s="24"/>
      <c r="G3" s="24"/>
    </row>
    <row r="4" spans="1:9" ht="51">
      <c r="A4" s="8">
        <v>2</v>
      </c>
      <c r="B4" s="1" t="s">
        <v>36</v>
      </c>
      <c r="C4" s="2" t="s">
        <v>37</v>
      </c>
      <c r="D4" s="6">
        <v>557.5</v>
      </c>
      <c r="E4" s="1" t="s">
        <v>35</v>
      </c>
      <c r="F4" s="24"/>
      <c r="G4" s="24"/>
      <c r="H4" s="23">
        <f>ROUND(D4*F4,0)</f>
        <v>0</v>
      </c>
      <c r="I4" s="23">
        <f>ROUND(D4*G4,0)</f>
        <v>0</v>
      </c>
    </row>
    <row r="5" spans="6:7" ht="12.75">
      <c r="F5" s="24"/>
      <c r="G5" s="24"/>
    </row>
    <row r="6" spans="1:9" ht="38.25">
      <c r="A6" s="8">
        <v>3</v>
      </c>
      <c r="B6" s="1" t="s">
        <v>38</v>
      </c>
      <c r="C6" s="2" t="s">
        <v>39</v>
      </c>
      <c r="D6" s="6">
        <v>917.01</v>
      </c>
      <c r="E6" s="1" t="s">
        <v>20</v>
      </c>
      <c r="F6" s="24"/>
      <c r="G6" s="24"/>
      <c r="H6" s="23">
        <f>ROUND(D6*F6,0)</f>
        <v>0</v>
      </c>
      <c r="I6" s="23">
        <f>ROUND(D6*G6,0)</f>
        <v>0</v>
      </c>
    </row>
    <row r="7" spans="6:7" ht="12.75">
      <c r="F7" s="24"/>
      <c r="G7" s="24"/>
    </row>
    <row r="8" spans="1:9" ht="25.5">
      <c r="A8" s="8">
        <v>4</v>
      </c>
      <c r="B8" s="1" t="s">
        <v>40</v>
      </c>
      <c r="C8" s="2" t="s">
        <v>41</v>
      </c>
      <c r="D8" s="6">
        <v>106.79</v>
      </c>
      <c r="E8" s="1" t="s">
        <v>35</v>
      </c>
      <c r="F8" s="24"/>
      <c r="G8" s="24"/>
      <c r="H8" s="23">
        <f>ROUND(D8*F8,0)</f>
        <v>0</v>
      </c>
      <c r="I8" s="23">
        <f>ROUND(D8*G8,0)</f>
        <v>0</v>
      </c>
    </row>
    <row r="9" spans="6:7" ht="12.75">
      <c r="F9" s="24"/>
      <c r="G9" s="24"/>
    </row>
    <row r="10" spans="1:9" ht="89.25">
      <c r="A10" s="8">
        <v>5</v>
      </c>
      <c r="B10" s="1" t="s">
        <v>42</v>
      </c>
      <c r="C10" s="2" t="s">
        <v>43</v>
      </c>
      <c r="D10" s="6">
        <v>106.79</v>
      </c>
      <c r="E10" s="1" t="s">
        <v>35</v>
      </c>
      <c r="F10" s="24"/>
      <c r="G10" s="24"/>
      <c r="H10" s="23">
        <f>ROUND(D10*F10,0)</f>
        <v>0</v>
      </c>
      <c r="I10" s="23">
        <f>ROUND(D10*G10,0)</f>
        <v>0</v>
      </c>
    </row>
    <row r="11" spans="6:7" ht="12.75">
      <c r="F11" s="24"/>
      <c r="G11" s="24"/>
    </row>
    <row r="12" spans="1:9" ht="41.25">
      <c r="A12" s="8">
        <v>6</v>
      </c>
      <c r="B12" s="1" t="s">
        <v>44</v>
      </c>
      <c r="C12" s="2" t="s">
        <v>48</v>
      </c>
      <c r="D12" s="6">
        <v>2</v>
      </c>
      <c r="E12" s="1" t="s">
        <v>13</v>
      </c>
      <c r="F12" s="24"/>
      <c r="G12" s="24"/>
      <c r="H12" s="23">
        <f>ROUND(D12*F12,0)</f>
        <v>0</v>
      </c>
      <c r="I12" s="23">
        <f>ROUND(D12*G12,0)</f>
        <v>0</v>
      </c>
    </row>
    <row r="13" spans="6:7" ht="12.75">
      <c r="F13" s="24"/>
      <c r="G13" s="24"/>
    </row>
    <row r="14" spans="1:9" ht="38.25">
      <c r="A14" s="8">
        <v>7</v>
      </c>
      <c r="B14" s="1" t="s">
        <v>45</v>
      </c>
      <c r="C14" s="2" t="s">
        <v>46</v>
      </c>
      <c r="D14" s="6">
        <v>6</v>
      </c>
      <c r="E14" s="1" t="s">
        <v>35</v>
      </c>
      <c r="F14" s="24"/>
      <c r="G14" s="24"/>
      <c r="H14" s="23">
        <f>ROUND(D14*F14,0)</f>
        <v>0</v>
      </c>
      <c r="I14" s="23">
        <f>ROUND(D14*G14,0)</f>
        <v>0</v>
      </c>
    </row>
    <row r="15" spans="6:7" ht="12.75">
      <c r="F15" s="24"/>
      <c r="G15" s="24"/>
    </row>
    <row r="16" spans="1:9" s="9" customFormat="1" ht="12.75">
      <c r="A16" s="7"/>
      <c r="B16" s="3"/>
      <c r="C16" s="3" t="s">
        <v>16</v>
      </c>
      <c r="D16" s="5"/>
      <c r="E16" s="3"/>
      <c r="F16" s="22"/>
      <c r="G16" s="22"/>
      <c r="H16" s="22">
        <f>ROUND(SUM(H2:H15),0)</f>
        <v>0</v>
      </c>
      <c r="I16" s="22">
        <f>ROUND(SUM(I2:I15),0)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6.xml><?xml version="1.0" encoding="utf-8"?>
<worksheet xmlns="http://schemas.openxmlformats.org/spreadsheetml/2006/main" xmlns:r="http://schemas.openxmlformats.org/officeDocument/2006/relationships">
  <dimension ref="A1:I8"/>
  <sheetViews>
    <sheetView view="pageBreakPreview" zoomScaleSheetLayoutView="100" zoomScalePageLayoutView="0" workbookViewId="0" topLeftCell="A1">
      <selection activeCell="F4" sqref="F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65.25">
      <c r="A2" s="8">
        <v>1</v>
      </c>
      <c r="B2" s="1" t="s">
        <v>50</v>
      </c>
      <c r="C2" s="2" t="s">
        <v>53</v>
      </c>
      <c r="D2" s="6">
        <v>115.82</v>
      </c>
      <c r="E2" s="1" t="s">
        <v>35</v>
      </c>
      <c r="F2" s="24"/>
      <c r="G2" s="24"/>
      <c r="H2" s="23">
        <f>ROUND(D2*F2,0)</f>
        <v>0</v>
      </c>
      <c r="I2" s="23">
        <f>ROUND(D2*G2,0)</f>
        <v>0</v>
      </c>
    </row>
    <row r="3" spans="6:7" ht="12.75">
      <c r="F3" s="24"/>
      <c r="G3" s="24"/>
    </row>
    <row r="4" spans="1:9" ht="65.25">
      <c r="A4" s="8">
        <v>2</v>
      </c>
      <c r="B4" s="1" t="s">
        <v>51</v>
      </c>
      <c r="C4" s="2" t="s">
        <v>54</v>
      </c>
      <c r="D4" s="6">
        <v>17.09</v>
      </c>
      <c r="E4" s="1" t="s">
        <v>35</v>
      </c>
      <c r="F4" s="24"/>
      <c r="G4" s="24"/>
      <c r="H4" s="23">
        <f>ROUND(D4*F4,0)</f>
        <v>0</v>
      </c>
      <c r="I4" s="23">
        <f>ROUND(D4*G4,0)</f>
        <v>0</v>
      </c>
    </row>
    <row r="5" spans="6:7" ht="12.75">
      <c r="F5" s="24"/>
      <c r="G5" s="24"/>
    </row>
    <row r="6" spans="1:9" ht="65.25">
      <c r="A6" s="8">
        <v>3</v>
      </c>
      <c r="B6" s="1" t="s">
        <v>52</v>
      </c>
      <c r="C6" s="2" t="s">
        <v>55</v>
      </c>
      <c r="D6" s="6">
        <v>17.09</v>
      </c>
      <c r="E6" s="1" t="s">
        <v>35</v>
      </c>
      <c r="F6" s="24"/>
      <c r="G6" s="24"/>
      <c r="H6" s="23">
        <f>ROUND(D6*F6,0)</f>
        <v>0</v>
      </c>
      <c r="I6" s="23">
        <f>ROUND(D6*G6,0)</f>
        <v>0</v>
      </c>
    </row>
    <row r="8" spans="1:9" s="9" customFormat="1" ht="12.75">
      <c r="A8" s="7"/>
      <c r="B8" s="3"/>
      <c r="C8" s="3" t="s">
        <v>16</v>
      </c>
      <c r="D8" s="5"/>
      <c r="E8" s="3"/>
      <c r="F8" s="22"/>
      <c r="G8" s="22"/>
      <c r="H8" s="22">
        <f>ROUND(SUM(H2:H7),0)</f>
        <v>0</v>
      </c>
      <c r="I8" s="22">
        <f>ROUND(SUM(I2:I7),0)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7.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51">
      <c r="A2" s="8">
        <v>1</v>
      </c>
      <c r="B2" s="1" t="s">
        <v>57</v>
      </c>
      <c r="C2" s="2" t="s">
        <v>59</v>
      </c>
      <c r="D2" s="6">
        <v>4.561</v>
      </c>
      <c r="E2" s="1" t="s">
        <v>58</v>
      </c>
      <c r="F2" s="24"/>
      <c r="G2" s="24"/>
      <c r="H2" s="23">
        <f>ROUND(D2*F2,0)</f>
        <v>0</v>
      </c>
      <c r="I2" s="23">
        <f>ROUND(D2*G2,0)</f>
        <v>0</v>
      </c>
    </row>
    <row r="3" spans="6:7" ht="12.75">
      <c r="F3" s="24"/>
      <c r="G3" s="24"/>
    </row>
    <row r="4" spans="1:9" ht="51">
      <c r="A4" s="8">
        <v>2</v>
      </c>
      <c r="B4" s="1" t="s">
        <v>60</v>
      </c>
      <c r="C4" s="2" t="s">
        <v>61</v>
      </c>
      <c r="D4" s="6">
        <v>1.58</v>
      </c>
      <c r="E4" s="1" t="s">
        <v>58</v>
      </c>
      <c r="F4" s="24"/>
      <c r="G4" s="24"/>
      <c r="H4" s="23">
        <f>ROUND(D4*F4,0)</f>
        <v>0</v>
      </c>
      <c r="I4" s="23">
        <f>ROUND(D4*G4,0)</f>
        <v>0</v>
      </c>
    </row>
    <row r="5" spans="6:7" ht="12.75">
      <c r="F5" s="24"/>
      <c r="G5" s="24"/>
    </row>
    <row r="6" spans="1:9" ht="76.5">
      <c r="A6" s="8">
        <v>3</v>
      </c>
      <c r="B6" s="1" t="s">
        <v>62</v>
      </c>
      <c r="C6" s="2" t="s">
        <v>63</v>
      </c>
      <c r="D6" s="6">
        <v>2.6</v>
      </c>
      <c r="E6" s="1" t="s">
        <v>35</v>
      </c>
      <c r="F6" s="24"/>
      <c r="G6" s="24"/>
      <c r="H6" s="23">
        <f>ROUND(D6*F6,0)</f>
        <v>0</v>
      </c>
      <c r="I6" s="23">
        <f>ROUND(D6*G6,0)</f>
        <v>0</v>
      </c>
    </row>
    <row r="7" spans="3:7" ht="52.5">
      <c r="C7" s="2" t="s">
        <v>74</v>
      </c>
      <c r="F7" s="24"/>
      <c r="G7" s="24"/>
    </row>
    <row r="8" spans="6:7" ht="12.75">
      <c r="F8" s="24"/>
      <c r="G8" s="24"/>
    </row>
    <row r="9" spans="1:9" ht="92.25">
      <c r="A9" s="8">
        <v>4</v>
      </c>
      <c r="B9" s="1" t="s">
        <v>64</v>
      </c>
      <c r="C9" s="2" t="s">
        <v>72</v>
      </c>
      <c r="D9" s="6">
        <v>7.23</v>
      </c>
      <c r="E9" s="1" t="s">
        <v>35</v>
      </c>
      <c r="F9" s="24"/>
      <c r="G9" s="24"/>
      <c r="H9" s="23">
        <f>ROUND(D9*F9,0)</f>
        <v>0</v>
      </c>
      <c r="I9" s="23">
        <f>ROUND(D9*G9,0)</f>
        <v>0</v>
      </c>
    </row>
    <row r="10" spans="3:7" ht="27">
      <c r="C10" s="2" t="s">
        <v>75</v>
      </c>
      <c r="F10" s="24"/>
      <c r="G10" s="24"/>
    </row>
    <row r="11" spans="6:7" ht="12.75">
      <c r="F11" s="24"/>
      <c r="G11" s="24"/>
    </row>
    <row r="12" spans="1:9" ht="92.25">
      <c r="A12" s="8">
        <v>5</v>
      </c>
      <c r="B12" s="1" t="s">
        <v>65</v>
      </c>
      <c r="C12" s="2" t="s">
        <v>73</v>
      </c>
      <c r="D12" s="6">
        <v>10.27</v>
      </c>
      <c r="E12" s="1" t="s">
        <v>35</v>
      </c>
      <c r="F12" s="24"/>
      <c r="G12" s="24"/>
      <c r="H12" s="23">
        <f>ROUND(D12*F12,0)</f>
        <v>0</v>
      </c>
      <c r="I12" s="23">
        <f>ROUND(D12*G12,0)</f>
        <v>0</v>
      </c>
    </row>
    <row r="13" spans="3:7" ht="27">
      <c r="C13" s="2" t="s">
        <v>76</v>
      </c>
      <c r="F13" s="24"/>
      <c r="G13" s="24"/>
    </row>
    <row r="14" spans="6:7" ht="12.75">
      <c r="F14" s="24"/>
      <c r="G14" s="24"/>
    </row>
    <row r="15" spans="1:9" ht="63.75">
      <c r="A15" s="8">
        <v>6</v>
      </c>
      <c r="B15" s="1" t="s">
        <v>66</v>
      </c>
      <c r="C15" s="2" t="s">
        <v>67</v>
      </c>
      <c r="D15" s="6">
        <v>22.66</v>
      </c>
      <c r="E15" s="1" t="s">
        <v>35</v>
      </c>
      <c r="F15" s="24"/>
      <c r="G15" s="24"/>
      <c r="H15" s="23">
        <f>ROUND(D15*F15,0)</f>
        <v>0</v>
      </c>
      <c r="I15" s="23">
        <f>ROUND(D15*G15,0)</f>
        <v>0</v>
      </c>
    </row>
    <row r="16" spans="6:7" ht="12.75">
      <c r="F16" s="24"/>
      <c r="G16" s="24"/>
    </row>
    <row r="17" spans="1:9" ht="89.25">
      <c r="A17" s="8">
        <v>7</v>
      </c>
      <c r="B17" s="1" t="s">
        <v>68</v>
      </c>
      <c r="C17" s="2" t="s">
        <v>69</v>
      </c>
      <c r="D17" s="6">
        <v>27.97</v>
      </c>
      <c r="E17" s="1" t="s">
        <v>35</v>
      </c>
      <c r="F17" s="24"/>
      <c r="G17" s="24"/>
      <c r="H17" s="23">
        <f>ROUND(D17*F17,0)</f>
        <v>0</v>
      </c>
      <c r="I17" s="23">
        <f>ROUND(D17*G17,0)</f>
        <v>0</v>
      </c>
    </row>
    <row r="18" spans="3:7" ht="39.75">
      <c r="C18" s="2" t="s">
        <v>77</v>
      </c>
      <c r="F18" s="24"/>
      <c r="G18" s="24"/>
    </row>
    <row r="19" spans="6:7" ht="12.75">
      <c r="F19" s="24"/>
      <c r="G19" s="24"/>
    </row>
    <row r="20" spans="1:9" ht="63.75">
      <c r="A20" s="8">
        <v>8</v>
      </c>
      <c r="B20" s="1" t="s">
        <v>70</v>
      </c>
      <c r="C20" s="2" t="s">
        <v>71</v>
      </c>
      <c r="D20" s="6">
        <v>53.05</v>
      </c>
      <c r="E20" s="1" t="s">
        <v>20</v>
      </c>
      <c r="F20" s="24"/>
      <c r="G20" s="24"/>
      <c r="H20" s="23">
        <f>ROUND(D20*F20,0)</f>
        <v>0</v>
      </c>
      <c r="I20" s="23">
        <f>ROUND(D20*G20,0)</f>
        <v>0</v>
      </c>
    </row>
    <row r="22" spans="1:9" s="9" customFormat="1" ht="12.75">
      <c r="A22" s="7"/>
      <c r="B22" s="3"/>
      <c r="C22" s="3" t="s">
        <v>16</v>
      </c>
      <c r="D22" s="5"/>
      <c r="E22" s="3"/>
      <c r="F22" s="22"/>
      <c r="G22" s="22"/>
      <c r="H22" s="22">
        <f>ROUND(SUM(H2:H21),0)</f>
        <v>0</v>
      </c>
      <c r="I22" s="22">
        <f>ROUND(SUM(I2:I21),0)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88" r:id="rId1"/>
  <headerFooter>
    <oddHeader>&amp;C&amp;A</oddHeader>
  </headerFooter>
</worksheet>
</file>

<file path=xl/worksheets/sheet8.xml><?xml version="1.0" encoding="utf-8"?>
<worksheet xmlns="http://schemas.openxmlformats.org/spreadsheetml/2006/main" xmlns:r="http://schemas.openxmlformats.org/officeDocument/2006/relationships">
  <dimension ref="A1:I5"/>
  <sheetViews>
    <sheetView view="pageBreakPreview" zoomScaleSheetLayoutView="100" zoomScalePageLayoutView="0" workbookViewId="0" topLeftCell="A1">
      <selection activeCell="G2" sqref="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89.25">
      <c r="A2" s="8">
        <v>1</v>
      </c>
      <c r="B2" s="1" t="s">
        <v>79</v>
      </c>
      <c r="C2" s="2" t="s">
        <v>80</v>
      </c>
      <c r="D2" s="6">
        <v>2</v>
      </c>
      <c r="E2" s="1" t="s">
        <v>13</v>
      </c>
      <c r="F2" s="24"/>
      <c r="G2" s="24"/>
      <c r="H2" s="23">
        <f>ROUND(D2*F2,0)</f>
        <v>0</v>
      </c>
      <c r="I2" s="23">
        <f>ROUND(D2*G2,0)</f>
        <v>0</v>
      </c>
    </row>
    <row r="3" ht="51">
      <c r="C3" s="2" t="s">
        <v>81</v>
      </c>
    </row>
    <row r="5" spans="1:9" s="9" customFormat="1" ht="12.75">
      <c r="A5" s="7"/>
      <c r="B5" s="3"/>
      <c r="C5" s="3" t="s">
        <v>16</v>
      </c>
      <c r="D5" s="5"/>
      <c r="E5" s="3"/>
      <c r="F5" s="22"/>
      <c r="G5" s="22"/>
      <c r="H5" s="22">
        <f>ROUND(SUM(H2:H4),0)</f>
        <v>0</v>
      </c>
      <c r="I5" s="22">
        <f>ROUND(SUM(I2:I4),0)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9.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G7" sqref="G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89.25">
      <c r="A2" s="8">
        <v>1</v>
      </c>
      <c r="B2" s="1" t="s">
        <v>83</v>
      </c>
      <c r="C2" s="2" t="s">
        <v>84</v>
      </c>
      <c r="D2" s="6">
        <v>61.59</v>
      </c>
      <c r="E2" s="1" t="s">
        <v>20</v>
      </c>
      <c r="F2" s="24"/>
      <c r="G2" s="24"/>
      <c r="H2" s="23">
        <f>ROUND(D2*F2,0)</f>
        <v>0</v>
      </c>
      <c r="I2" s="23">
        <f>ROUND(D2*G2,0)</f>
        <v>0</v>
      </c>
    </row>
    <row r="3" spans="3:7" ht="38.25">
      <c r="C3" s="2" t="s">
        <v>85</v>
      </c>
      <c r="F3" s="24"/>
      <c r="G3" s="24"/>
    </row>
    <row r="4" spans="6:7" ht="12.75">
      <c r="F4" s="24"/>
      <c r="G4" s="24"/>
    </row>
    <row r="5" spans="1:9" ht="102">
      <c r="A5" s="8">
        <v>2</v>
      </c>
      <c r="B5" s="1" t="s">
        <v>86</v>
      </c>
      <c r="C5" s="2" t="s">
        <v>87</v>
      </c>
      <c r="D5" s="6">
        <v>221.71</v>
      </c>
      <c r="E5" s="1" t="s">
        <v>20</v>
      </c>
      <c r="F5" s="24"/>
      <c r="G5" s="24"/>
      <c r="H5" s="23">
        <f>ROUND(D5*F5,0)</f>
        <v>0</v>
      </c>
      <c r="I5" s="23">
        <f>ROUND(D5*G5,0)</f>
        <v>0</v>
      </c>
    </row>
    <row r="6" spans="3:7" ht="25.5">
      <c r="C6" s="2" t="s">
        <v>88</v>
      </c>
      <c r="F6" s="24"/>
      <c r="G6" s="24"/>
    </row>
    <row r="7" spans="6:7" ht="12.75">
      <c r="F7" s="24"/>
      <c r="G7" s="24"/>
    </row>
    <row r="8" spans="1:9" ht="89.25">
      <c r="A8" s="8">
        <v>3</v>
      </c>
      <c r="B8" s="1" t="s">
        <v>89</v>
      </c>
      <c r="C8" s="2" t="s">
        <v>90</v>
      </c>
      <c r="D8" s="6">
        <v>69.04</v>
      </c>
      <c r="E8" s="1" t="s">
        <v>20</v>
      </c>
      <c r="F8" s="24"/>
      <c r="G8" s="24"/>
      <c r="H8" s="23">
        <f>ROUND(D8*F8,0)</f>
        <v>0</v>
      </c>
      <c r="I8" s="23">
        <f>ROUND(D8*G8,0)</f>
        <v>0</v>
      </c>
    </row>
    <row r="9" ht="12.75">
      <c r="C9" s="2" t="s">
        <v>91</v>
      </c>
    </row>
    <row r="11" spans="1:9" s="9" customFormat="1" ht="12.75">
      <c r="A11" s="7"/>
      <c r="B11" s="3"/>
      <c r="C11" s="3" t="s">
        <v>16</v>
      </c>
      <c r="D11" s="5"/>
      <c r="E11" s="3"/>
      <c r="F11" s="22"/>
      <c r="G11" s="22"/>
      <c r="H11" s="22">
        <f>ROUND(SUM(H2:H10),0)</f>
        <v>0</v>
      </c>
      <c r="I11" s="22">
        <f>ROUND(SUM(I2:I10),0)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AS5733</cp:lastModifiedBy>
  <dcterms:created xsi:type="dcterms:W3CDTF">2017-05-03T20:20:59Z</dcterms:created>
  <dcterms:modified xsi:type="dcterms:W3CDTF">2018-03-01T13:39:00Z</dcterms:modified>
  <cp:category/>
  <cp:version/>
  <cp:contentType/>
  <cp:contentStatus/>
</cp:coreProperties>
</file>