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föösszesítő" sheetId="1" r:id="rId1"/>
    <sheet name="Geszteréd" sheetId="2" r:id="rId2"/>
  </sheets>
  <definedNames>
    <definedName name="_xlnm.Print_Area" localSheetId="0">'föösszesítő'!$A$1:$L$38</definedName>
    <definedName name="_xlnm.Print_Area" localSheetId="1">'Geszteréd'!$A$1:$L$102</definedName>
  </definedNames>
  <calcPr fullCalcOnLoad="1" fullPrecision="0"/>
</workbook>
</file>

<file path=xl/sharedStrings.xml><?xml version="1.0" encoding="utf-8"?>
<sst xmlns="http://schemas.openxmlformats.org/spreadsheetml/2006/main" count="193" uniqueCount="98">
  <si>
    <t>a</t>
  </si>
  <si>
    <t>3.</t>
  </si>
  <si>
    <t>4.</t>
  </si>
  <si>
    <t>1.</t>
  </si>
  <si>
    <t>m3</t>
  </si>
  <si>
    <t>m2</t>
  </si>
  <si>
    <t>2.</t>
  </si>
  <si>
    <t>Menny.</t>
  </si>
  <si>
    <t>m</t>
  </si>
  <si>
    <t>II.</t>
  </si>
  <si>
    <t>Tükörfelület képzés tömörítéssel, simítóhengereléssel</t>
  </si>
  <si>
    <t>Ideiglenes forgalomkorlátozás</t>
  </si>
  <si>
    <t>garn.</t>
  </si>
  <si>
    <t>tervező</t>
  </si>
  <si>
    <t>ME</t>
  </si>
  <si>
    <t>Földmunka összesen:</t>
  </si>
  <si>
    <t>Közvetlen költség összesen:</t>
  </si>
  <si>
    <t>ÁFA vetítési alap:</t>
  </si>
  <si>
    <t>ÁFA 27%</t>
  </si>
  <si>
    <t>Költségvetés bruttó összege:</t>
  </si>
  <si>
    <t>Költségvetési főösszesítő</t>
  </si>
  <si>
    <t>Munkafajta</t>
  </si>
  <si>
    <t>Anyag össz.</t>
  </si>
  <si>
    <t>Díj össz</t>
  </si>
  <si>
    <t>Anyag+Díj Közvetlen költség összesen:</t>
  </si>
  <si>
    <t>Ssz.</t>
  </si>
  <si>
    <r>
      <t>m</t>
    </r>
    <r>
      <rPr>
        <vertAlign val="superscript"/>
        <sz val="12"/>
        <rFont val="Times New Roman"/>
        <family val="1"/>
      </rPr>
      <t>2</t>
    </r>
  </si>
  <si>
    <t>Földmunkák</t>
  </si>
  <si>
    <t>Szegély- és Burkolatépítési munkák</t>
  </si>
  <si>
    <t>Szegély- és Burkolatépítési munkák összesen:</t>
  </si>
  <si>
    <t>Forgalomtechnikai, Forgalombiztonsági munkák</t>
  </si>
  <si>
    <t>I.</t>
  </si>
  <si>
    <t>III.</t>
  </si>
  <si>
    <t>Anyag e.ár</t>
  </si>
  <si>
    <t>Díj</t>
  </si>
  <si>
    <t>Fajlagos költség:</t>
  </si>
  <si>
    <t>összes m2:</t>
  </si>
  <si>
    <t>Teljes költség:</t>
  </si>
  <si>
    <t>Költségvetés</t>
  </si>
  <si>
    <t>I. Bontási és területelőkészítési munkák</t>
  </si>
  <si>
    <t>Bontási és területelőkészítési munkák összesen:</t>
  </si>
  <si>
    <t>Bontási és területelőkészítési munkák</t>
  </si>
  <si>
    <t>V.</t>
  </si>
  <si>
    <t>II. Földmunkák</t>
  </si>
  <si>
    <t>III. Szegély- és Burkolatépítési munkák</t>
  </si>
  <si>
    <t>Ágyazat készítés 20 cm vtg. homokos kavicsból, tömörítéssel</t>
  </si>
  <si>
    <r>
      <t>m</t>
    </r>
    <r>
      <rPr>
        <vertAlign val="superscript"/>
        <sz val="12"/>
        <rFont val="Times New Roman"/>
        <family val="1"/>
      </rPr>
      <t>3</t>
    </r>
  </si>
  <si>
    <t>kertiszegély építése</t>
  </si>
  <si>
    <t>Út és parkoló:</t>
  </si>
  <si>
    <t>Út:</t>
  </si>
  <si>
    <t>Telepen kevert hidr. kötőanyagú stabilizációs alapréteg készítése Ckt-4 j. cementes stabilizációból 15-20 cm vastagságban</t>
  </si>
  <si>
    <t>5.</t>
  </si>
  <si>
    <t>6.</t>
  </si>
  <si>
    <t>db</t>
  </si>
  <si>
    <t>Csapadékvíz elvezetés összesen:</t>
  </si>
  <si>
    <t>Egyéb közműkiváltások, aknák és szerelvények szintbehelyezése</t>
  </si>
  <si>
    <t>1 klts.</t>
  </si>
  <si>
    <t>klts.</t>
  </si>
  <si>
    <t>IV.</t>
  </si>
  <si>
    <t>Közműkiváltások összesen:</t>
  </si>
  <si>
    <t>IV. Csapadékvíz elvezetés</t>
  </si>
  <si>
    <t>V. Közműkiváltások</t>
  </si>
  <si>
    <t>Csapadékvíz elvezetés</t>
  </si>
  <si>
    <t>VI. Forgalomtechnikai, Forgalomniztonsági munkák</t>
  </si>
  <si>
    <t>VI.</t>
  </si>
  <si>
    <t>Közműkiváltások</t>
  </si>
  <si>
    <t>Parkoló</t>
  </si>
  <si>
    <t>8 cm-es beton térkő burkolat készítése 3 cm finomhomok ágyazatba rakva</t>
  </si>
  <si>
    <t>süllyeszett szegély építése</t>
  </si>
  <si>
    <t xml:space="preserve">Meglévő fák kivágása, szállítása </t>
  </si>
  <si>
    <t>Meglévő burkolt árok bontása, feltöltése</t>
  </si>
  <si>
    <t>Fatelepítés</t>
  </si>
  <si>
    <t>VII. Növénytelepítés, zöldfelületrendezés, utcabútorok, kerítésépítés</t>
  </si>
  <si>
    <t>VII. Növénytelepítés, zöldfelületrendezés, utcabútorok, kerítésépítés összesen:</t>
  </si>
  <si>
    <t>kézi burkolati jel felfestése "tartós" festékkel_mozgáskorl. Piktogram, optika felező</t>
  </si>
  <si>
    <t>Növénytelepítés, zöldfelületrendezés, utcabútorok, kerítésépítés</t>
  </si>
  <si>
    <t>VII.</t>
  </si>
  <si>
    <t>Geszteréd Nagyközség</t>
  </si>
  <si>
    <t>Geszteréd, gazdaságfejlesztési helyi piachoz kapcsolódó parkoló kialakításának útépítési és csapadékvíz elvezetési munkáihoz</t>
  </si>
  <si>
    <t>6 cm-es beton térkő burkolat készítése 3 cm finomhomok ágyazatba rakva</t>
  </si>
  <si>
    <t>(394,87m)=</t>
  </si>
  <si>
    <t xml:space="preserve">Jelzőtábla elhelyezése </t>
  </si>
  <si>
    <t>Oszlop elhelyezése</t>
  </si>
  <si>
    <t>Humuszleszedés és szennyezett felső réteg leszedése átl. 1,0 m vtg.-ban</t>
  </si>
  <si>
    <t>Földfeltöltés, tömörítéssel</t>
  </si>
  <si>
    <t>ROHR D40 átmérőjú cső építése két végén beton lezárással 12 m h.</t>
  </si>
  <si>
    <t xml:space="preserve">D40 átmérőjű beton áteresz építése két végén beton lezárással </t>
  </si>
  <si>
    <t>Kerékpártároló</t>
  </si>
  <si>
    <t>Láncos korlát két végén D15 acélcsőoszloppal</t>
  </si>
  <si>
    <t>Lánc:</t>
  </si>
  <si>
    <t>Oszlop:</t>
  </si>
  <si>
    <t xml:space="preserve">Meszes kötőanyagú talajkezelés </t>
  </si>
  <si>
    <t>…..</t>
  </si>
  <si>
    <t>Geotextília kiterítése</t>
  </si>
  <si>
    <t>Meglévő beton áteresz bontása</t>
  </si>
  <si>
    <t>Földmedrű szikkasztóárok kialakítása</t>
  </si>
  <si>
    <t>Kiegészítő tábla elhelyezése</t>
  </si>
  <si>
    <t>VI. Forgalomtechnikai, Forgalombiztonsági munkák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</si>
</sst>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00\ _F_t_-;\-* #,##0.000\ _F_t_-;_-* &quot;-&quot;??\ _F_t_-;_-@_-"/>
    <numFmt numFmtId="168" formatCode="_-* #,##0.0\ _F_t_-;\-* #,##0.0\ _F_t_-;_-* &quot;-&quot;??\ _F_t_-;_-@_-"/>
    <numFmt numFmtId="169" formatCode="_-* #,##0\ _F_t_-;\-* #,##0\ _F_t_-;_-* &quot;-&quot;??\ _F_t_-;_-@_-"/>
    <numFmt numFmtId="170" formatCode="0.0"/>
    <numFmt numFmtId="171" formatCode="s&quot;tan&quot;d\a\Rd"/>
    <numFmt numFmtId="172" formatCode="#\ ##0"/>
    <numFmt numFmtId="173" formatCode="#"/>
    <numFmt numFmtId="174" formatCode="#\ ##0"/>
    <numFmt numFmtId="175" formatCode="#,##0\ &quot;Ft&quot;"/>
    <numFmt numFmtId="176" formatCode="#,##0.0"/>
    <numFmt numFmtId="177" formatCode="_-* #,##0.0\ &quot;Ft&quot;_-;\-* #,##0.0\ &quot;Ft&quot;_-;_-* &quot;-&quot;??\ &quot;Ft&quot;_-;_-@_-"/>
    <numFmt numFmtId="178" formatCode="_-* #,##0\ &quot;Ft&quot;_-;\-* #,##0\ &quot;Ft&quot;_-;_-* &quot;-&quot;??\ &quot;Ft&quot;_-;_-@_-"/>
    <numFmt numFmtId="179" formatCode="#,##0.00\ &quot;Ft&quot;"/>
    <numFmt numFmtId="180" formatCode="#,##0.00\ _F_t"/>
    <numFmt numFmtId="181" formatCode="0_ ;\-0\ "/>
    <numFmt numFmtId="182" formatCode="#,##0_ ;\-#,##0\ "/>
  </numFmts>
  <fonts count="43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3" fontId="2" fillId="0" borderId="0" xfId="4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5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3" fontId="2" fillId="0" borderId="0" xfId="4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43" fontId="2" fillId="0" borderId="11" xfId="4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43" fontId="2" fillId="0" borderId="10" xfId="4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3" fontId="1" fillId="0" borderId="12" xfId="40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/>
    </xf>
    <xf numFmtId="43" fontId="2" fillId="0" borderId="0" xfId="4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75" fontId="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5" fontId="7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2" fillId="0" borderId="16" xfId="0" applyFont="1" applyFill="1" applyBorder="1" applyAlignment="1">
      <alignment horizontal="left" vertical="center" wrapText="1"/>
    </xf>
    <xf numFmtId="43" fontId="2" fillId="0" borderId="16" xfId="4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175" fontId="1" fillId="0" borderId="12" xfId="0" applyNumberFormat="1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175" fontId="1" fillId="0" borderId="14" xfId="0" applyNumberFormat="1" applyFont="1" applyFill="1" applyBorder="1" applyAlignment="1">
      <alignment horizontal="center" vertical="center" wrapText="1"/>
    </xf>
    <xf numFmtId="175" fontId="1" fillId="0" borderId="18" xfId="0" applyNumberFormat="1" applyFont="1" applyFill="1" applyBorder="1" applyAlignment="1">
      <alignment horizontal="center" vertical="center" wrapText="1"/>
    </xf>
    <xf numFmtId="178" fontId="2" fillId="0" borderId="0" xfId="57" applyNumberFormat="1" applyFont="1" applyFill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center"/>
    </xf>
    <xf numFmtId="43" fontId="1" fillId="0" borderId="21" xfId="4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5" fontId="2" fillId="0" borderId="0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3" fontId="2" fillId="0" borderId="13" xfId="4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75" fontId="1" fillId="0" borderId="21" xfId="0" applyNumberFormat="1" applyFont="1" applyFill="1" applyBorder="1" applyAlignment="1">
      <alignment horizontal="center" vertical="center" wrapText="1"/>
    </xf>
    <xf numFmtId="175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/>
    </xf>
    <xf numFmtId="175" fontId="2" fillId="0" borderId="3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3" fontId="1" fillId="0" borderId="0" xfId="4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175" fontId="2" fillId="0" borderId="13" xfId="0" applyNumberFormat="1" applyFont="1" applyFill="1" applyBorder="1" applyAlignment="1">
      <alignment horizontal="center" vertical="center" wrapText="1"/>
    </xf>
    <xf numFmtId="175" fontId="2" fillId="0" borderId="31" xfId="0" applyNumberFormat="1" applyFont="1" applyFill="1" applyBorder="1" applyAlignment="1">
      <alignment horizontal="center" vertical="center" wrapText="1"/>
    </xf>
    <xf numFmtId="175" fontId="2" fillId="0" borderId="16" xfId="0" applyNumberFormat="1" applyFont="1" applyFill="1" applyBorder="1" applyAlignment="1">
      <alignment horizontal="center" vertical="center" wrapText="1"/>
    </xf>
    <xf numFmtId="175" fontId="2" fillId="0" borderId="3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/>
    </xf>
    <xf numFmtId="175" fontId="2" fillId="0" borderId="30" xfId="0" applyNumberFormat="1" applyFont="1" applyFill="1" applyBorder="1" applyAlignment="1">
      <alignment/>
    </xf>
    <xf numFmtId="175" fontId="1" fillId="0" borderId="3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 horizontal="left" vertical="center" wrapText="1"/>
    </xf>
    <xf numFmtId="175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43" fontId="2" fillId="0" borderId="17" xfId="4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40" fillId="0" borderId="10" xfId="59" applyNumberFormat="1" applyFill="1" applyBorder="1" applyAlignment="1">
      <alignment horizontal="center" vertical="center" wrapText="1"/>
    </xf>
    <xf numFmtId="3" fontId="40" fillId="0" borderId="38" xfId="59" applyNumberForma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40" fillId="0" borderId="0" xfId="59" applyNumberForma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left" vertical="center" wrapText="1"/>
    </xf>
    <xf numFmtId="3" fontId="2" fillId="0" borderId="36" xfId="0" applyNumberFormat="1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center" vertical="center" wrapText="1"/>
    </xf>
    <xf numFmtId="3" fontId="40" fillId="0" borderId="16" xfId="59" applyNumberForma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3" fontId="40" fillId="0" borderId="10" xfId="59" applyNumberForma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Alignment="1" applyProtection="1">
      <alignment/>
      <protection locked="0"/>
    </xf>
    <xf numFmtId="17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17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0" fillId="0" borderId="0" xfId="59" applyNumberForma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75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40" fillId="0" borderId="16" xfId="59" applyNumberForma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40" fillId="30" borderId="0" xfId="59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3" fontId="1" fillId="0" borderId="1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Alignment="1">
      <alignment horizontal="center" vertical="center" wrapText="1"/>
    </xf>
    <xf numFmtId="175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175" fontId="8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1" fillId="0" borderId="0" xfId="60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55"/>
  <sheetViews>
    <sheetView tabSelected="1" view="pageBreakPreview" zoomScaleSheetLayoutView="100" zoomScalePageLayoutView="0" workbookViewId="0" topLeftCell="A1">
      <selection activeCell="F35" sqref="F35"/>
    </sheetView>
  </sheetViews>
  <sheetFormatPr defaultColWidth="9.33203125" defaultRowHeight="12.75"/>
  <cols>
    <col min="1" max="1" width="5.33203125" style="8" customWidth="1"/>
    <col min="2" max="2" width="14.66015625" style="1" bestFit="1" customWidth="1"/>
    <col min="3" max="3" width="4.16015625" style="1" bestFit="1" customWidth="1"/>
    <col min="4" max="4" width="14" style="1" bestFit="1" customWidth="1"/>
    <col min="5" max="5" width="14.66015625" style="1" customWidth="1"/>
    <col min="6" max="6" width="45.5" style="1" customWidth="1"/>
    <col min="7" max="7" width="20.83203125" style="9" customWidth="1"/>
    <col min="8" max="8" width="16.83203125" style="10" bestFit="1" customWidth="1"/>
    <col min="9" max="9" width="14.83203125" style="1" bestFit="1" customWidth="1"/>
    <col min="10" max="10" width="14.16015625" style="1" customWidth="1"/>
    <col min="11" max="11" width="18.16015625" style="1" customWidth="1"/>
    <col min="12" max="12" width="18.5" style="1" customWidth="1"/>
    <col min="13" max="13" width="20" style="1" customWidth="1"/>
    <col min="14" max="16384" width="9.33203125" style="1" customWidth="1"/>
  </cols>
  <sheetData>
    <row r="1" spans="1:13" ht="15.75" customHeight="1">
      <c r="A1" s="157" t="s">
        <v>20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63"/>
    </row>
    <row r="2" spans="1:13" ht="15.75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63"/>
    </row>
    <row r="3" spans="1:13" s="2" customFormat="1" ht="15.75">
      <c r="A3" s="157" t="s">
        <v>77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63"/>
    </row>
    <row r="4" spans="1:13" ht="15.75">
      <c r="A4" s="157" t="s">
        <v>78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63"/>
    </row>
    <row r="5" spans="9:12" ht="15.75">
      <c r="I5" s="10"/>
      <c r="J5" s="10"/>
      <c r="K5" s="11"/>
      <c r="L5" s="11"/>
    </row>
    <row r="6" spans="9:12" ht="15.75">
      <c r="I6" s="10"/>
      <c r="J6" s="10"/>
      <c r="K6" s="12" t="s">
        <v>22</v>
      </c>
      <c r="L6" s="13" t="s">
        <v>23</v>
      </c>
    </row>
    <row r="7" spans="1:12" ht="15.75">
      <c r="A7" s="3" t="s">
        <v>31</v>
      </c>
      <c r="B7" s="3" t="s">
        <v>41</v>
      </c>
      <c r="I7" s="10"/>
      <c r="J7" s="10"/>
      <c r="K7" s="130">
        <f>Geszteréd!K17</f>
        <v>0</v>
      </c>
      <c r="L7" s="130">
        <f>Geszteréd!L17</f>
        <v>0</v>
      </c>
    </row>
    <row r="8" spans="9:12" ht="15.75">
      <c r="I8" s="10"/>
      <c r="J8" s="10"/>
      <c r="K8" s="130"/>
      <c r="L8" s="131"/>
    </row>
    <row r="9" spans="1:12" ht="15.75">
      <c r="A9" s="3" t="s">
        <v>9</v>
      </c>
      <c r="B9" s="3" t="s">
        <v>27</v>
      </c>
      <c r="I9" s="10"/>
      <c r="J9" s="10"/>
      <c r="K9" s="130">
        <f>Geszteréd!K36</f>
        <v>0</v>
      </c>
      <c r="L9" s="130">
        <f>Geszteréd!L36</f>
        <v>0</v>
      </c>
    </row>
    <row r="10" spans="9:12" ht="15.75">
      <c r="I10" s="10"/>
      <c r="J10" s="10"/>
      <c r="K10" s="130"/>
      <c r="L10" s="114"/>
    </row>
    <row r="11" spans="1:12" ht="15.75">
      <c r="A11" s="3" t="s">
        <v>32</v>
      </c>
      <c r="B11" s="3" t="s">
        <v>28</v>
      </c>
      <c r="I11" s="10"/>
      <c r="J11" s="10"/>
      <c r="K11" s="130">
        <f>Geszteréd!K57</f>
        <v>0</v>
      </c>
      <c r="L11" s="130">
        <f>Geszteréd!L57</f>
        <v>0</v>
      </c>
    </row>
    <row r="12" spans="9:12" ht="15.75">
      <c r="I12" s="10"/>
      <c r="J12" s="10"/>
      <c r="K12" s="130"/>
      <c r="L12" s="114"/>
    </row>
    <row r="13" spans="1:12" ht="15" customHeight="1">
      <c r="A13" s="3" t="s">
        <v>58</v>
      </c>
      <c r="B13" s="3" t="s">
        <v>62</v>
      </c>
      <c r="C13" s="3"/>
      <c r="E13" s="3"/>
      <c r="I13" s="10"/>
      <c r="J13" s="10"/>
      <c r="K13" s="130">
        <f>Geszteréd!K71</f>
        <v>0</v>
      </c>
      <c r="L13" s="130">
        <f>Geszteréd!L71</f>
        <v>0</v>
      </c>
    </row>
    <row r="14" spans="1:12" ht="15" customHeight="1">
      <c r="A14" s="3"/>
      <c r="B14" s="3"/>
      <c r="C14" s="3"/>
      <c r="E14" s="3"/>
      <c r="I14" s="10"/>
      <c r="J14" s="10"/>
      <c r="K14" s="130"/>
      <c r="L14" s="130"/>
    </row>
    <row r="15" spans="1:12" ht="15" customHeight="1">
      <c r="A15" s="3" t="s">
        <v>42</v>
      </c>
      <c r="B15" s="3" t="s">
        <v>65</v>
      </c>
      <c r="C15" s="3"/>
      <c r="E15" s="3"/>
      <c r="I15" s="10"/>
      <c r="J15" s="10"/>
      <c r="K15" s="130">
        <f>Geszteréd!K79</f>
        <v>0</v>
      </c>
      <c r="L15" s="130">
        <f>Geszteréd!L79</f>
        <v>0</v>
      </c>
    </row>
    <row r="16" spans="1:12" ht="15" customHeight="1">
      <c r="A16" s="3"/>
      <c r="B16" s="3"/>
      <c r="C16" s="3"/>
      <c r="E16" s="3"/>
      <c r="I16" s="10"/>
      <c r="J16" s="10"/>
      <c r="K16" s="130"/>
      <c r="L16" s="130"/>
    </row>
    <row r="17" spans="1:12" ht="15.75">
      <c r="A17" s="6" t="s">
        <v>64</v>
      </c>
      <c r="B17" s="6" t="s">
        <v>30</v>
      </c>
      <c r="C17" s="6"/>
      <c r="D17" s="6"/>
      <c r="E17" s="6"/>
      <c r="F17" s="6"/>
      <c r="G17" s="14"/>
      <c r="H17" s="15"/>
      <c r="I17" s="15"/>
      <c r="J17" s="15"/>
      <c r="K17" s="132">
        <f>Geszteréd!K91</f>
        <v>0</v>
      </c>
      <c r="L17" s="132">
        <f>Geszteréd!L91</f>
        <v>0</v>
      </c>
    </row>
    <row r="18" spans="1:12" ht="15.75">
      <c r="A18" s="32"/>
      <c r="B18" s="17"/>
      <c r="C18" s="17"/>
      <c r="D18" s="17"/>
      <c r="E18" s="17"/>
      <c r="F18" s="17"/>
      <c r="G18" s="14"/>
      <c r="H18" s="15"/>
      <c r="I18" s="15"/>
      <c r="J18" s="15"/>
      <c r="K18" s="110"/>
      <c r="L18" s="112"/>
    </row>
    <row r="19" spans="1:12" ht="15.75">
      <c r="A19" s="6" t="s">
        <v>76</v>
      </c>
      <c r="B19" s="6" t="s">
        <v>75</v>
      </c>
      <c r="C19" s="6"/>
      <c r="D19" s="6"/>
      <c r="E19" s="6"/>
      <c r="F19" s="6"/>
      <c r="G19" s="14"/>
      <c r="H19" s="15"/>
      <c r="I19" s="15"/>
      <c r="J19" s="15"/>
      <c r="K19" s="132">
        <f>Geszteréd!K102</f>
        <v>0</v>
      </c>
      <c r="L19" s="132">
        <f>Geszteréd!L102</f>
        <v>0</v>
      </c>
    </row>
    <row r="20" spans="1:12" ht="16.5" thickBot="1">
      <c r="A20" s="18"/>
      <c r="B20" s="19"/>
      <c r="C20" s="19"/>
      <c r="D20" s="19"/>
      <c r="E20" s="19"/>
      <c r="F20" s="19"/>
      <c r="G20" s="20"/>
      <c r="H20" s="21"/>
      <c r="I20" s="21"/>
      <c r="J20" s="21"/>
      <c r="K20" s="133"/>
      <c r="L20" s="134"/>
    </row>
    <row r="21" spans="2:12" ht="16.5" thickTop="1">
      <c r="B21" s="4" t="s">
        <v>16</v>
      </c>
      <c r="C21" s="22"/>
      <c r="D21" s="22"/>
      <c r="E21" s="23"/>
      <c r="F21" s="23"/>
      <c r="I21" s="10"/>
      <c r="J21" s="10"/>
      <c r="K21" s="130">
        <f>SUM(K7:K19)</f>
        <v>0</v>
      </c>
      <c r="L21" s="130">
        <f>SUM(L7:L19)</f>
        <v>0</v>
      </c>
    </row>
    <row r="22" spans="2:12" ht="15.75">
      <c r="B22" s="4"/>
      <c r="C22" s="22"/>
      <c r="D22" s="22"/>
      <c r="E22" s="23"/>
      <c r="F22" s="23"/>
      <c r="I22" s="10"/>
      <c r="J22" s="10"/>
      <c r="K22" s="130"/>
      <c r="L22" s="130"/>
    </row>
    <row r="23" spans="2:13" ht="15.75">
      <c r="B23" s="4" t="s">
        <v>24</v>
      </c>
      <c r="C23" s="22"/>
      <c r="D23" s="22"/>
      <c r="E23" s="23"/>
      <c r="F23" s="23"/>
      <c r="I23" s="10"/>
      <c r="J23" s="10"/>
      <c r="K23" s="159">
        <f>K21+L21</f>
        <v>0</v>
      </c>
      <c r="L23" s="159"/>
      <c r="M23" s="45"/>
    </row>
    <row r="24" spans="2:17" ht="15.75">
      <c r="B24" s="4"/>
      <c r="C24" s="22"/>
      <c r="D24" s="22"/>
      <c r="E24" s="23"/>
      <c r="F24" s="23"/>
      <c r="I24" s="10"/>
      <c r="J24" s="10"/>
      <c r="K24" s="135"/>
      <c r="L24" s="114"/>
      <c r="P24" s="46"/>
      <c r="Q24" s="46"/>
    </row>
    <row r="25" spans="2:17" ht="15.75">
      <c r="B25" s="5" t="s">
        <v>17</v>
      </c>
      <c r="C25" s="24"/>
      <c r="D25" s="24"/>
      <c r="E25" s="24"/>
      <c r="F25" s="24"/>
      <c r="G25" s="25"/>
      <c r="H25" s="26"/>
      <c r="I25" s="26"/>
      <c r="J25" s="26"/>
      <c r="K25" s="153">
        <f>K23+L23</f>
        <v>0</v>
      </c>
      <c r="L25" s="153"/>
      <c r="M25" s="45"/>
      <c r="P25" s="154"/>
      <c r="Q25" s="154"/>
    </row>
    <row r="26" spans="2:17" ht="15.75">
      <c r="B26" s="4"/>
      <c r="C26" s="22"/>
      <c r="D26" s="22"/>
      <c r="E26" s="23"/>
      <c r="F26" s="23"/>
      <c r="I26" s="10"/>
      <c r="J26" s="10"/>
      <c r="K26" s="130"/>
      <c r="L26" s="114"/>
      <c r="P26" s="47"/>
      <c r="Q26" s="46"/>
    </row>
    <row r="27" spans="2:19" ht="15.75">
      <c r="B27" s="5" t="s">
        <v>18</v>
      </c>
      <c r="C27" s="24"/>
      <c r="D27" s="24"/>
      <c r="E27" s="24"/>
      <c r="F27" s="24"/>
      <c r="G27" s="25"/>
      <c r="H27" s="26"/>
      <c r="I27" s="26"/>
      <c r="J27" s="26"/>
      <c r="K27" s="153">
        <f>K25*0.27</f>
        <v>0</v>
      </c>
      <c r="L27" s="153"/>
      <c r="O27" s="17"/>
      <c r="P27" s="155"/>
      <c r="Q27" s="155"/>
      <c r="R27" s="17"/>
      <c r="S27" s="17"/>
    </row>
    <row r="28" spans="2:19" ht="15.75">
      <c r="B28" s="4"/>
      <c r="C28" s="22"/>
      <c r="D28" s="22"/>
      <c r="E28" s="23"/>
      <c r="F28" s="23"/>
      <c r="I28" s="10"/>
      <c r="J28" s="10"/>
      <c r="K28" s="130"/>
      <c r="L28" s="114"/>
      <c r="O28" s="17"/>
      <c r="P28" s="102"/>
      <c r="Q28" s="103"/>
      <c r="R28" s="17"/>
      <c r="S28" s="17"/>
    </row>
    <row r="29" spans="2:19" ht="15.75">
      <c r="B29" s="4" t="s">
        <v>19</v>
      </c>
      <c r="C29" s="22"/>
      <c r="D29" s="22"/>
      <c r="E29" s="23"/>
      <c r="F29" s="23"/>
      <c r="I29" s="10"/>
      <c r="J29" s="10"/>
      <c r="K29" s="159">
        <f>K25+K27</f>
        <v>0</v>
      </c>
      <c r="L29" s="159"/>
      <c r="O29" s="17"/>
      <c r="P29" s="158"/>
      <c r="Q29" s="158"/>
      <c r="R29" s="17"/>
      <c r="S29" s="17"/>
    </row>
    <row r="30" spans="2:19" ht="15.75">
      <c r="B30" s="17"/>
      <c r="C30" s="17"/>
      <c r="D30" s="17"/>
      <c r="I30" s="10"/>
      <c r="J30" s="10"/>
      <c r="K30" s="11"/>
      <c r="L30" s="11"/>
      <c r="O30" s="17"/>
      <c r="P30" s="17"/>
      <c r="Q30" s="17"/>
      <c r="R30" s="17"/>
      <c r="S30" s="17"/>
    </row>
    <row r="31" spans="9:19" ht="15.75">
      <c r="I31" s="10"/>
      <c r="J31" s="10"/>
      <c r="K31" s="11"/>
      <c r="L31" s="11"/>
      <c r="O31" s="17"/>
      <c r="P31" s="17"/>
      <c r="Q31" s="17"/>
      <c r="R31" s="17"/>
      <c r="S31" s="17"/>
    </row>
    <row r="32" spans="9:19" ht="15.75">
      <c r="I32" s="10"/>
      <c r="J32" s="10"/>
      <c r="K32" s="11"/>
      <c r="L32" s="11"/>
      <c r="O32" s="17"/>
      <c r="P32" s="17"/>
      <c r="Q32" s="17"/>
      <c r="R32" s="17"/>
      <c r="S32" s="17"/>
    </row>
    <row r="33" spans="2:19" ht="15.75">
      <c r="B33" s="38"/>
      <c r="F33" s="150"/>
      <c r="I33" s="10"/>
      <c r="J33" s="10"/>
      <c r="K33" s="11"/>
      <c r="L33" s="11"/>
      <c r="O33" s="17"/>
      <c r="P33" s="17"/>
      <c r="Q33" s="17"/>
      <c r="R33" s="17"/>
      <c r="S33" s="17"/>
    </row>
    <row r="34" spans="6:12" ht="15.75">
      <c r="F34" s="151" t="s">
        <v>92</v>
      </c>
      <c r="I34" s="10"/>
      <c r="J34" s="10"/>
      <c r="K34" s="11"/>
      <c r="L34" s="11"/>
    </row>
    <row r="35" spans="6:12" ht="15.75">
      <c r="F35" s="152" t="s">
        <v>13</v>
      </c>
      <c r="I35" s="10"/>
      <c r="J35" s="10"/>
      <c r="K35" s="11"/>
      <c r="L35" s="11"/>
    </row>
    <row r="36" spans="9:12" ht="15.75">
      <c r="I36" s="10"/>
      <c r="J36" s="10"/>
      <c r="K36" s="11"/>
      <c r="L36" s="11"/>
    </row>
    <row r="37" spans="9:12" ht="15.75">
      <c r="I37" s="10"/>
      <c r="J37" s="10"/>
      <c r="K37" s="11"/>
      <c r="L37" s="11"/>
    </row>
    <row r="38" spans="9:12" ht="15.75">
      <c r="I38" s="10"/>
      <c r="J38" s="10"/>
      <c r="K38" s="11"/>
      <c r="L38" s="11"/>
    </row>
    <row r="39" spans="1:12" ht="15.75">
      <c r="A39" s="68"/>
      <c r="B39" s="156"/>
      <c r="C39" s="156"/>
      <c r="D39" s="156"/>
      <c r="E39" s="156"/>
      <c r="F39" s="156"/>
      <c r="G39" s="14"/>
      <c r="H39" s="37"/>
      <c r="I39" s="17"/>
      <c r="J39" s="17"/>
      <c r="K39" s="17"/>
      <c r="L39" s="80"/>
    </row>
    <row r="40" spans="1:11" ht="15.75">
      <c r="A40" s="67"/>
      <c r="B40" s="17"/>
      <c r="C40" s="17"/>
      <c r="D40" s="17"/>
      <c r="E40" s="17"/>
      <c r="F40" s="17"/>
      <c r="G40" s="14"/>
      <c r="H40" s="37"/>
      <c r="I40" s="17"/>
      <c r="J40" s="17"/>
      <c r="K40" s="17"/>
    </row>
    <row r="41" ht="15.75">
      <c r="H41" s="29"/>
    </row>
    <row r="42" spans="5:8" ht="15.75">
      <c r="E42" s="1" t="s">
        <v>35</v>
      </c>
      <c r="G42" s="9" t="s">
        <v>36</v>
      </c>
      <c r="H42" s="29" t="e">
        <f>#REF!</f>
        <v>#REF!</v>
      </c>
    </row>
    <row r="43" spans="7:13" ht="15.75">
      <c r="G43" s="9" t="s">
        <v>37</v>
      </c>
      <c r="H43" s="61">
        <f>K23</f>
        <v>0</v>
      </c>
      <c r="M43" s="80"/>
    </row>
    <row r="44" ht="15.75">
      <c r="H44" s="61" t="e">
        <f>H43/H42</f>
        <v>#REF!</v>
      </c>
    </row>
    <row r="45" ht="15.75">
      <c r="H45" s="29"/>
    </row>
    <row r="46" ht="15.75">
      <c r="H46" s="29"/>
    </row>
    <row r="47" ht="15.75">
      <c r="H47" s="29"/>
    </row>
    <row r="48" ht="15.75">
      <c r="H48" s="29"/>
    </row>
    <row r="49" ht="15.75">
      <c r="H49" s="29"/>
    </row>
    <row r="50" ht="15.75">
      <c r="H50" s="29"/>
    </row>
    <row r="51" ht="15.75">
      <c r="H51" s="29"/>
    </row>
    <row r="52" ht="15.75">
      <c r="H52" s="29"/>
    </row>
    <row r="53" ht="15.75">
      <c r="H53" s="29"/>
    </row>
    <row r="54" ht="15.75">
      <c r="H54" s="29"/>
    </row>
    <row r="55" ht="15.75">
      <c r="H55" s="29"/>
    </row>
  </sheetData>
  <sheetProtection password="90EF" sheet="1" scenarios="1" selectLockedCells="1"/>
  <mergeCells count="12">
    <mergeCell ref="A4:L4"/>
    <mergeCell ref="K23:L23"/>
    <mergeCell ref="K25:L25"/>
    <mergeCell ref="P25:Q25"/>
    <mergeCell ref="K27:L27"/>
    <mergeCell ref="P27:Q27"/>
    <mergeCell ref="B39:F39"/>
    <mergeCell ref="A1:L1"/>
    <mergeCell ref="A2:L2"/>
    <mergeCell ref="P29:Q29"/>
    <mergeCell ref="K29:L29"/>
    <mergeCell ref="A3:L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2" r:id="rId1"/>
  <rowBreaks count="1" manualBreakCount="1">
    <brk id="38" max="11" man="1"/>
  </rowBreaks>
  <colBreaks count="1" manualBreakCount="1">
    <brk id="12" max="1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111"/>
  <sheetViews>
    <sheetView view="pageBreakPreview" zoomScaleSheetLayoutView="100" zoomScalePageLayoutView="0" workbookViewId="0" topLeftCell="A16">
      <selection activeCell="I32" sqref="I32"/>
    </sheetView>
  </sheetViews>
  <sheetFormatPr defaultColWidth="9.33203125" defaultRowHeight="12.75"/>
  <cols>
    <col min="1" max="1" width="5.33203125" style="8" customWidth="1"/>
    <col min="2" max="2" width="21.16015625" style="1" customWidth="1"/>
    <col min="3" max="3" width="4.16015625" style="1" bestFit="1" customWidth="1"/>
    <col min="4" max="4" width="14" style="1" bestFit="1" customWidth="1"/>
    <col min="5" max="5" width="14.66015625" style="1" customWidth="1"/>
    <col min="6" max="6" width="34.5" style="1" customWidth="1"/>
    <col min="7" max="7" width="17.83203125" style="9" bestFit="1" customWidth="1"/>
    <col min="8" max="8" width="18.33203125" style="10" bestFit="1" customWidth="1"/>
    <col min="9" max="9" width="14.83203125" style="1" bestFit="1" customWidth="1"/>
    <col min="10" max="10" width="12.66015625" style="1" bestFit="1" customWidth="1"/>
    <col min="11" max="11" width="18" style="1" customWidth="1"/>
    <col min="12" max="12" width="16.33203125" style="1" customWidth="1"/>
    <col min="13" max="13" width="20" style="1" customWidth="1"/>
    <col min="14" max="16384" width="9.33203125" style="1" customWidth="1"/>
  </cols>
  <sheetData>
    <row r="1" spans="1:12" ht="15.75">
      <c r="A1" s="157" t="s">
        <v>38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.75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s="2" customFormat="1" ht="15.75">
      <c r="A3" s="157" t="s">
        <v>77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3" ht="19.5" customHeight="1">
      <c r="A4" s="157" t="s">
        <v>78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48"/>
    </row>
    <row r="5" spans="1:8" ht="16.5" thickBot="1">
      <c r="A5" s="7"/>
      <c r="B5" s="7"/>
      <c r="C5" s="7"/>
      <c r="D5" s="7"/>
      <c r="E5" s="7"/>
      <c r="F5" s="7"/>
      <c r="G5" s="7"/>
      <c r="H5" s="7"/>
    </row>
    <row r="6" spans="1:12" ht="15.75">
      <c r="A6" s="64" t="s">
        <v>25</v>
      </c>
      <c r="B6" s="170" t="s">
        <v>21</v>
      </c>
      <c r="C6" s="171"/>
      <c r="D6" s="171"/>
      <c r="E6" s="171"/>
      <c r="F6" s="172"/>
      <c r="G6" s="65" t="s">
        <v>7</v>
      </c>
      <c r="H6" s="77" t="s">
        <v>14</v>
      </c>
      <c r="I6" s="77" t="s">
        <v>33</v>
      </c>
      <c r="J6" s="77" t="s">
        <v>34</v>
      </c>
      <c r="K6" s="78" t="s">
        <v>22</v>
      </c>
      <c r="L6" s="66" t="s">
        <v>23</v>
      </c>
    </row>
    <row r="7" spans="1:12" ht="16.5" thickBot="1">
      <c r="A7" s="165" t="s">
        <v>39</v>
      </c>
      <c r="B7" s="166"/>
      <c r="C7" s="166"/>
      <c r="D7" s="166"/>
      <c r="E7" s="166"/>
      <c r="F7" s="166"/>
      <c r="G7" s="166"/>
      <c r="H7" s="166"/>
      <c r="I7" s="17"/>
      <c r="J7" s="17"/>
      <c r="K7" s="17"/>
      <c r="L7" s="80"/>
    </row>
    <row r="8" spans="1:12" ht="16.5" thickTop="1">
      <c r="A8" s="67" t="s">
        <v>3</v>
      </c>
      <c r="B8" s="173" t="s">
        <v>69</v>
      </c>
      <c r="C8" s="173"/>
      <c r="D8" s="173"/>
      <c r="E8" s="173"/>
      <c r="F8" s="173"/>
      <c r="G8" s="14"/>
      <c r="H8" s="32"/>
      <c r="I8" s="86"/>
      <c r="J8" s="86"/>
      <c r="K8" s="86"/>
      <c r="L8" s="87"/>
    </row>
    <row r="9" spans="1:12" ht="15.75">
      <c r="A9" s="32"/>
      <c r="B9" s="167" t="s">
        <v>48</v>
      </c>
      <c r="C9" s="167"/>
      <c r="D9" s="167"/>
      <c r="E9" s="167"/>
      <c r="F9" s="40"/>
      <c r="G9" s="25">
        <v>65</v>
      </c>
      <c r="H9" s="33" t="s">
        <v>53</v>
      </c>
      <c r="I9" s="136"/>
      <c r="J9" s="136"/>
      <c r="K9" s="108">
        <f>G9*I9</f>
        <v>0</v>
      </c>
      <c r="L9" s="109">
        <f>G9*J9</f>
        <v>0</v>
      </c>
    </row>
    <row r="10" spans="1:12" ht="15.75">
      <c r="A10" s="67"/>
      <c r="B10" s="49"/>
      <c r="C10" s="49"/>
      <c r="D10" s="49"/>
      <c r="E10" s="49"/>
      <c r="F10" s="97"/>
      <c r="G10" s="14"/>
      <c r="H10" s="32"/>
      <c r="I10" s="137"/>
      <c r="J10" s="137"/>
      <c r="K10" s="110"/>
      <c r="L10" s="111"/>
    </row>
    <row r="11" spans="1:12" ht="15.75">
      <c r="A11" s="67" t="s">
        <v>6</v>
      </c>
      <c r="B11" s="167" t="s">
        <v>70</v>
      </c>
      <c r="C11" s="167"/>
      <c r="D11" s="167"/>
      <c r="E11" s="167"/>
      <c r="F11" s="167"/>
      <c r="G11" s="14"/>
      <c r="H11" s="32"/>
      <c r="I11" s="138"/>
      <c r="J11" s="138"/>
      <c r="K11" s="112"/>
      <c r="L11" s="113"/>
    </row>
    <row r="12" spans="1:12" ht="15.75">
      <c r="A12" s="67"/>
      <c r="B12" s="160" t="s">
        <v>48</v>
      </c>
      <c r="C12" s="160"/>
      <c r="D12" s="160"/>
      <c r="E12" s="160"/>
      <c r="F12" s="104"/>
      <c r="G12" s="25">
        <v>7</v>
      </c>
      <c r="H12" s="33" t="s">
        <v>8</v>
      </c>
      <c r="I12" s="136"/>
      <c r="J12" s="136"/>
      <c r="K12" s="108">
        <f>G12*I12</f>
        <v>0</v>
      </c>
      <c r="L12" s="109">
        <f>G12*J12</f>
        <v>0</v>
      </c>
    </row>
    <row r="13" spans="1:12" ht="15.75">
      <c r="A13" s="67"/>
      <c r="B13" s="34"/>
      <c r="C13" s="34"/>
      <c r="D13" s="34"/>
      <c r="E13" s="34"/>
      <c r="F13" s="40"/>
      <c r="G13" s="14"/>
      <c r="H13" s="32"/>
      <c r="I13" s="137"/>
      <c r="J13" s="137"/>
      <c r="K13" s="110"/>
      <c r="L13" s="111"/>
    </row>
    <row r="14" spans="1:12" ht="15.75">
      <c r="A14" s="67" t="s">
        <v>1</v>
      </c>
      <c r="B14" s="167" t="s">
        <v>94</v>
      </c>
      <c r="C14" s="167"/>
      <c r="D14" s="167"/>
      <c r="E14" s="167"/>
      <c r="F14" s="167"/>
      <c r="G14" s="1"/>
      <c r="H14" s="1"/>
      <c r="I14" s="139"/>
      <c r="J14" s="139"/>
      <c r="K14" s="114"/>
      <c r="L14" s="114"/>
    </row>
    <row r="15" spans="1:12" ht="15.75">
      <c r="A15" s="32"/>
      <c r="B15" s="34" t="s">
        <v>49</v>
      </c>
      <c r="C15" s="34"/>
      <c r="D15" s="34"/>
      <c r="E15" s="34"/>
      <c r="F15" s="34"/>
      <c r="G15" s="14">
        <v>6.3</v>
      </c>
      <c r="H15" s="32" t="s">
        <v>8</v>
      </c>
      <c r="I15" s="140"/>
      <c r="J15" s="140"/>
      <c r="K15" s="115">
        <f>G15*I15</f>
        <v>0</v>
      </c>
      <c r="L15" s="116">
        <f>G15*J15</f>
        <v>0</v>
      </c>
    </row>
    <row r="16" spans="1:12" ht="16.5" thickBot="1">
      <c r="A16" s="67"/>
      <c r="B16" s="49"/>
      <c r="C16" s="49"/>
      <c r="D16" s="49"/>
      <c r="E16" s="49"/>
      <c r="F16" s="49"/>
      <c r="G16" s="50"/>
      <c r="H16" s="51"/>
      <c r="I16" s="110"/>
      <c r="J16" s="110"/>
      <c r="K16" s="110"/>
      <c r="L16" s="111"/>
    </row>
    <row r="17" spans="1:12" ht="16.5" thickBot="1">
      <c r="A17" s="67"/>
      <c r="B17" s="42" t="s">
        <v>31</v>
      </c>
      <c r="C17" s="161" t="s">
        <v>40</v>
      </c>
      <c r="D17" s="161"/>
      <c r="E17" s="161"/>
      <c r="F17" s="161"/>
      <c r="G17" s="161"/>
      <c r="H17" s="41"/>
      <c r="I17" s="117"/>
      <c r="J17" s="117"/>
      <c r="K17" s="117">
        <f>SUM(K9:K16)</f>
        <v>0</v>
      </c>
      <c r="L17" s="118">
        <f>SUM(L9:L16)</f>
        <v>0</v>
      </c>
    </row>
    <row r="18" spans="1:12" ht="16.5" thickBot="1">
      <c r="A18" s="67"/>
      <c r="B18" s="17"/>
      <c r="C18" s="17"/>
      <c r="D18" s="17"/>
      <c r="E18" s="17"/>
      <c r="F18" s="17"/>
      <c r="G18" s="14"/>
      <c r="H18" s="32"/>
      <c r="I18" s="17"/>
      <c r="J18" s="17"/>
      <c r="K18" s="17"/>
      <c r="L18" s="80"/>
    </row>
    <row r="19" spans="1:12" ht="15.75">
      <c r="A19" s="64" t="s">
        <v>25</v>
      </c>
      <c r="B19" s="170" t="s">
        <v>21</v>
      </c>
      <c r="C19" s="171"/>
      <c r="D19" s="171"/>
      <c r="E19" s="171"/>
      <c r="F19" s="172"/>
      <c r="G19" s="65" t="s">
        <v>7</v>
      </c>
      <c r="H19" s="77" t="s">
        <v>14</v>
      </c>
      <c r="I19" s="77" t="s">
        <v>33</v>
      </c>
      <c r="J19" s="77" t="s">
        <v>34</v>
      </c>
      <c r="K19" s="78" t="s">
        <v>22</v>
      </c>
      <c r="L19" s="66" t="s">
        <v>23</v>
      </c>
    </row>
    <row r="20" spans="1:12" ht="16.5" thickBot="1">
      <c r="A20" s="165" t="s">
        <v>43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74"/>
    </row>
    <row r="21" spans="1:12" ht="16.5" customHeight="1" thickTop="1">
      <c r="A21" s="106" t="s">
        <v>3</v>
      </c>
      <c r="B21" s="173" t="s">
        <v>83</v>
      </c>
      <c r="C21" s="173"/>
      <c r="D21" s="173"/>
      <c r="E21" s="173"/>
      <c r="F21" s="173"/>
      <c r="G21" s="105"/>
      <c r="H21" s="52"/>
      <c r="I21" s="53"/>
      <c r="J21" s="53"/>
      <c r="K21" s="53"/>
      <c r="L21" s="79"/>
    </row>
    <row r="22" spans="1:12" ht="15.75">
      <c r="A22" s="68"/>
      <c r="B22" s="93"/>
      <c r="C22" s="93"/>
      <c r="D22" s="93"/>
      <c r="E22" s="93"/>
      <c r="F22" s="93"/>
      <c r="G22" s="25">
        <v>1196.47</v>
      </c>
      <c r="H22" s="33" t="s">
        <v>4</v>
      </c>
      <c r="I22" s="136"/>
      <c r="J22" s="136"/>
      <c r="K22" s="108">
        <f>G22*I22</f>
        <v>0</v>
      </c>
      <c r="L22" s="109">
        <f>G22*J22</f>
        <v>0</v>
      </c>
    </row>
    <row r="23" spans="1:12" ht="15.75">
      <c r="A23" s="67" t="s">
        <v>6</v>
      </c>
      <c r="B23" s="167" t="s">
        <v>91</v>
      </c>
      <c r="C23" s="167"/>
      <c r="D23" s="167"/>
      <c r="E23" s="167"/>
      <c r="F23" s="167"/>
      <c r="G23" s="14"/>
      <c r="H23" s="32"/>
      <c r="I23" s="137"/>
      <c r="J23" s="137"/>
      <c r="K23" s="110"/>
      <c r="L23" s="111"/>
    </row>
    <row r="24" spans="1:12" ht="15.75">
      <c r="A24" s="68"/>
      <c r="B24" s="93"/>
      <c r="C24" s="93"/>
      <c r="D24" s="93"/>
      <c r="E24" s="93"/>
      <c r="F24" s="93"/>
      <c r="G24" s="25">
        <v>1430.97</v>
      </c>
      <c r="H24" s="33" t="s">
        <v>5</v>
      </c>
      <c r="I24" s="140"/>
      <c r="J24" s="140"/>
      <c r="K24" s="115">
        <f>G24*I24</f>
        <v>0</v>
      </c>
      <c r="L24" s="115">
        <f>G24*J24</f>
        <v>0</v>
      </c>
    </row>
    <row r="25" spans="1:12" ht="15.75">
      <c r="A25" s="68"/>
      <c r="B25" s="34"/>
      <c r="C25" s="34"/>
      <c r="D25" s="34"/>
      <c r="E25" s="34"/>
      <c r="F25" s="34"/>
      <c r="G25" s="14"/>
      <c r="H25" s="32"/>
      <c r="I25" s="137"/>
      <c r="J25" s="137"/>
      <c r="K25" s="110"/>
      <c r="L25" s="111"/>
    </row>
    <row r="26" spans="1:12" ht="15.75" customHeight="1">
      <c r="A26" s="67" t="s">
        <v>1</v>
      </c>
      <c r="B26" s="167" t="s">
        <v>84</v>
      </c>
      <c r="C26" s="167"/>
      <c r="D26" s="167"/>
      <c r="E26" s="167"/>
      <c r="F26" s="167"/>
      <c r="G26" s="14"/>
      <c r="H26" s="44"/>
      <c r="I26" s="138"/>
      <c r="J26" s="138"/>
      <c r="K26" s="112"/>
      <c r="L26" s="113"/>
    </row>
    <row r="27" spans="1:12" s="17" customFormat="1" ht="15.75" customHeight="1">
      <c r="A27" s="67"/>
      <c r="B27" s="160"/>
      <c r="C27" s="160"/>
      <c r="D27" s="160"/>
      <c r="E27" s="160"/>
      <c r="F27" s="160"/>
      <c r="G27" s="25">
        <f>4114</f>
        <v>4114</v>
      </c>
      <c r="H27" s="33" t="s">
        <v>4</v>
      </c>
      <c r="I27" s="140"/>
      <c r="J27" s="140"/>
      <c r="K27" s="115">
        <f>G27*I27</f>
        <v>0</v>
      </c>
      <c r="L27" s="115">
        <f>G27*J27</f>
        <v>0</v>
      </c>
    </row>
    <row r="28" spans="1:12" ht="15.75">
      <c r="A28" s="67"/>
      <c r="B28" s="34"/>
      <c r="C28" s="34"/>
      <c r="D28" s="34"/>
      <c r="E28" s="34"/>
      <c r="F28" s="34"/>
      <c r="G28" s="14"/>
      <c r="H28" s="32"/>
      <c r="I28" s="141"/>
      <c r="J28" s="137"/>
      <c r="K28" s="110"/>
      <c r="L28" s="111"/>
    </row>
    <row r="29" spans="1:12" ht="15.75" customHeight="1">
      <c r="A29" s="67" t="s">
        <v>2</v>
      </c>
      <c r="B29" s="167" t="s">
        <v>10</v>
      </c>
      <c r="C29" s="167"/>
      <c r="D29" s="167"/>
      <c r="E29" s="167"/>
      <c r="F29" s="167"/>
      <c r="G29" s="39"/>
      <c r="H29" s="44"/>
      <c r="I29" s="138"/>
      <c r="J29" s="138"/>
      <c r="K29" s="112"/>
      <c r="L29" s="113"/>
    </row>
    <row r="30" spans="1:12" ht="18.75">
      <c r="A30" s="67"/>
      <c r="B30" s="36"/>
      <c r="C30" s="93"/>
      <c r="D30" s="93"/>
      <c r="E30" s="93"/>
      <c r="F30" s="93"/>
      <c r="G30" s="25">
        <v>1129.39</v>
      </c>
      <c r="H30" s="33" t="s">
        <v>26</v>
      </c>
      <c r="I30" s="136"/>
      <c r="J30" s="136"/>
      <c r="K30" s="108">
        <f>G30*I30</f>
        <v>0</v>
      </c>
      <c r="L30" s="109">
        <f>G30*J30</f>
        <v>0</v>
      </c>
    </row>
    <row r="31" spans="1:12" ht="15.75">
      <c r="A31" s="67" t="s">
        <v>51</v>
      </c>
      <c r="B31" s="17" t="s">
        <v>93</v>
      </c>
      <c r="C31" s="34"/>
      <c r="D31" s="34"/>
      <c r="E31" s="34"/>
      <c r="F31" s="34"/>
      <c r="G31" s="14"/>
      <c r="H31" s="32"/>
      <c r="I31" s="137"/>
      <c r="J31" s="137"/>
      <c r="K31" s="110"/>
      <c r="L31" s="111"/>
    </row>
    <row r="32" spans="1:12" ht="15.75">
      <c r="A32" s="67"/>
      <c r="B32" s="36"/>
      <c r="C32" s="93"/>
      <c r="D32" s="93"/>
      <c r="E32" s="93"/>
      <c r="F32" s="93"/>
      <c r="G32" s="25">
        <f>2601.14</f>
        <v>2601.14</v>
      </c>
      <c r="H32" s="33" t="s">
        <v>5</v>
      </c>
      <c r="I32" s="140"/>
      <c r="J32" s="140"/>
      <c r="K32" s="115">
        <f>G32*I32</f>
        <v>0</v>
      </c>
      <c r="L32" s="116">
        <f>G32*J32</f>
        <v>0</v>
      </c>
    </row>
    <row r="33" spans="1:12" ht="15.75" customHeight="1">
      <c r="A33" s="67" t="s">
        <v>52</v>
      </c>
      <c r="B33" s="167" t="s">
        <v>45</v>
      </c>
      <c r="C33" s="167"/>
      <c r="D33" s="167"/>
      <c r="E33" s="167"/>
      <c r="F33" s="167"/>
      <c r="G33" s="39"/>
      <c r="H33" s="44"/>
      <c r="I33" s="138"/>
      <c r="J33" s="138"/>
      <c r="K33" s="112"/>
      <c r="L33" s="113"/>
    </row>
    <row r="34" spans="1:12" ht="18.75">
      <c r="A34" s="67"/>
      <c r="B34" s="36"/>
      <c r="C34" s="93"/>
      <c r="D34" s="93"/>
      <c r="E34" s="93"/>
      <c r="F34" s="93"/>
      <c r="G34" s="25">
        <v>212.76</v>
      </c>
      <c r="H34" s="33" t="s">
        <v>46</v>
      </c>
      <c r="I34" s="136"/>
      <c r="J34" s="136"/>
      <c r="K34" s="108">
        <f>G34*I34</f>
        <v>0</v>
      </c>
      <c r="L34" s="109">
        <f>G34*J34</f>
        <v>0</v>
      </c>
    </row>
    <row r="35" spans="1:12" ht="16.5" thickBot="1">
      <c r="A35" s="67"/>
      <c r="B35" s="17"/>
      <c r="C35" s="34"/>
      <c r="D35" s="34"/>
      <c r="E35" s="34"/>
      <c r="F35" s="34"/>
      <c r="G35" s="14"/>
      <c r="H35" s="33"/>
      <c r="I35" s="112"/>
      <c r="J35" s="112"/>
      <c r="K35" s="112"/>
      <c r="L35" s="113"/>
    </row>
    <row r="36" spans="1:12" ht="16.5" thickBot="1">
      <c r="A36" s="67"/>
      <c r="B36" s="42" t="s">
        <v>9</v>
      </c>
      <c r="C36" s="161" t="s">
        <v>15</v>
      </c>
      <c r="D36" s="161"/>
      <c r="E36" s="161"/>
      <c r="F36" s="161"/>
      <c r="G36" s="161"/>
      <c r="H36" s="41"/>
      <c r="I36" s="117"/>
      <c r="J36" s="117"/>
      <c r="K36" s="119">
        <f>SUM(K21:K35)</f>
        <v>0</v>
      </c>
      <c r="L36" s="120">
        <f>SUM(L21:L35)</f>
        <v>0</v>
      </c>
    </row>
    <row r="37" spans="1:12" ht="15.75">
      <c r="A37" s="67"/>
      <c r="B37" s="40"/>
      <c r="C37" s="71"/>
      <c r="D37" s="17"/>
      <c r="E37" s="72"/>
      <c r="F37" s="72"/>
      <c r="G37" s="14"/>
      <c r="H37" s="32"/>
      <c r="I37" s="17"/>
      <c r="J37" s="17"/>
      <c r="K37" s="17"/>
      <c r="L37" s="80"/>
    </row>
    <row r="38" spans="1:12" ht="15.75">
      <c r="A38" s="73" t="s">
        <v>25</v>
      </c>
      <c r="B38" s="162" t="s">
        <v>21</v>
      </c>
      <c r="C38" s="163"/>
      <c r="D38" s="163"/>
      <c r="E38" s="163"/>
      <c r="F38" s="164"/>
      <c r="G38" s="28" t="s">
        <v>7</v>
      </c>
      <c r="H38" s="27" t="s">
        <v>14</v>
      </c>
      <c r="I38" s="27" t="s">
        <v>33</v>
      </c>
      <c r="J38" s="27" t="s">
        <v>34</v>
      </c>
      <c r="K38" s="56" t="s">
        <v>22</v>
      </c>
      <c r="L38" s="74" t="s">
        <v>23</v>
      </c>
    </row>
    <row r="39" spans="1:12" ht="16.5" thickBot="1">
      <c r="A39" s="165" t="s">
        <v>44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74"/>
    </row>
    <row r="40" spans="1:12" ht="16.5" customHeight="1" thickTop="1">
      <c r="A40" s="67" t="s">
        <v>3</v>
      </c>
      <c r="B40" s="167" t="s">
        <v>50</v>
      </c>
      <c r="C40" s="167"/>
      <c r="D40" s="167"/>
      <c r="E40" s="167"/>
      <c r="F40" s="167"/>
      <c r="G40" s="14"/>
      <c r="H40" s="37"/>
      <c r="I40" s="17"/>
      <c r="J40" s="17"/>
      <c r="K40" s="17"/>
      <c r="L40" s="80"/>
    </row>
    <row r="41" spans="1:12" ht="15.75">
      <c r="A41" s="68"/>
      <c r="B41" s="160"/>
      <c r="C41" s="160"/>
      <c r="D41" s="160"/>
      <c r="E41" s="160"/>
      <c r="F41" s="160"/>
      <c r="G41" s="25">
        <v>212.76</v>
      </c>
      <c r="H41" s="35" t="s">
        <v>4</v>
      </c>
      <c r="I41" s="136"/>
      <c r="J41" s="136"/>
      <c r="K41" s="108">
        <f>G41*I41</f>
        <v>0</v>
      </c>
      <c r="L41" s="109">
        <f>G41*J41</f>
        <v>0</v>
      </c>
    </row>
    <row r="42" spans="1:13" ht="15.75">
      <c r="A42" s="67"/>
      <c r="B42" s="17"/>
      <c r="C42" s="34"/>
      <c r="D42" s="34"/>
      <c r="E42" s="34"/>
      <c r="F42" s="34"/>
      <c r="G42" s="14"/>
      <c r="H42" s="37"/>
      <c r="I42" s="137"/>
      <c r="J42" s="137"/>
      <c r="K42" s="110"/>
      <c r="L42" s="111"/>
      <c r="M42" s="17"/>
    </row>
    <row r="43" spans="1:13" ht="15.75" customHeight="1">
      <c r="A43" s="67" t="s">
        <v>6</v>
      </c>
      <c r="B43" s="167" t="s">
        <v>79</v>
      </c>
      <c r="C43" s="167"/>
      <c r="D43" s="167"/>
      <c r="E43" s="167"/>
      <c r="F43" s="167"/>
      <c r="G43" s="14"/>
      <c r="H43" s="37"/>
      <c r="I43" s="138"/>
      <c r="J43" s="138"/>
      <c r="K43" s="112"/>
      <c r="L43" s="113"/>
      <c r="M43" s="17"/>
    </row>
    <row r="44" spans="1:12" ht="15.75">
      <c r="A44" s="67"/>
      <c r="B44" s="167"/>
      <c r="C44" s="167"/>
      <c r="D44" s="167"/>
      <c r="E44" s="167"/>
      <c r="F44" s="167"/>
      <c r="G44" s="14">
        <v>131.13</v>
      </c>
      <c r="H44" s="35" t="s">
        <v>5</v>
      </c>
      <c r="I44" s="136"/>
      <c r="J44" s="136"/>
      <c r="K44" s="108">
        <f>G44*I44</f>
        <v>0</v>
      </c>
      <c r="L44" s="109">
        <f>G44*J44</f>
        <v>0</v>
      </c>
    </row>
    <row r="45" spans="1:13" ht="15.75">
      <c r="A45" s="67"/>
      <c r="B45" s="55"/>
      <c r="C45" s="49"/>
      <c r="D45" s="49"/>
      <c r="E45" s="49"/>
      <c r="F45" s="49"/>
      <c r="G45" s="50"/>
      <c r="H45" s="54"/>
      <c r="I45" s="137"/>
      <c r="J45" s="137"/>
      <c r="K45" s="110"/>
      <c r="L45" s="111"/>
      <c r="M45" s="17"/>
    </row>
    <row r="46" spans="1:13" ht="15.75" customHeight="1">
      <c r="A46" s="67" t="s">
        <v>1</v>
      </c>
      <c r="B46" s="167" t="s">
        <v>67</v>
      </c>
      <c r="C46" s="167"/>
      <c r="D46" s="167"/>
      <c r="E46" s="167"/>
      <c r="F46" s="167"/>
      <c r="G46" s="14"/>
      <c r="H46" s="37"/>
      <c r="I46" s="138"/>
      <c r="J46" s="138"/>
      <c r="K46" s="112"/>
      <c r="L46" s="113"/>
      <c r="M46" s="17"/>
    </row>
    <row r="47" spans="1:13" ht="15.75">
      <c r="A47" s="67"/>
      <c r="B47" s="36"/>
      <c r="C47" s="93"/>
      <c r="D47" s="93"/>
      <c r="E47" s="93"/>
      <c r="F47" s="93"/>
      <c r="G47" s="25">
        <v>998.26</v>
      </c>
      <c r="H47" s="35"/>
      <c r="I47" s="136"/>
      <c r="J47" s="136"/>
      <c r="K47" s="108">
        <f>G47*I47</f>
        <v>0</v>
      </c>
      <c r="L47" s="109">
        <f>G47*J47</f>
        <v>0</v>
      </c>
      <c r="M47" s="17"/>
    </row>
    <row r="48" spans="1:13" ht="15.75" customHeight="1">
      <c r="A48" s="32" t="s">
        <v>2</v>
      </c>
      <c r="B48" s="167" t="s">
        <v>47</v>
      </c>
      <c r="C48" s="167"/>
      <c r="D48" s="167"/>
      <c r="E48" s="167"/>
      <c r="F48" s="167"/>
      <c r="G48" s="14"/>
      <c r="H48" s="37"/>
      <c r="I48" s="138"/>
      <c r="J48" s="138"/>
      <c r="K48" s="112"/>
      <c r="L48" s="113"/>
      <c r="M48" s="17"/>
    </row>
    <row r="49" spans="1:12" ht="15.75">
      <c r="A49" s="68"/>
      <c r="B49" s="160"/>
      <c r="C49" s="160"/>
      <c r="D49" s="160"/>
      <c r="E49" s="160"/>
      <c r="F49" s="160"/>
      <c r="G49" s="25">
        <v>83.3</v>
      </c>
      <c r="H49" s="35" t="s">
        <v>8</v>
      </c>
      <c r="I49" s="136"/>
      <c r="J49" s="136"/>
      <c r="K49" s="108">
        <f>G49*I49</f>
        <v>0</v>
      </c>
      <c r="L49" s="109">
        <f>G49*J49</f>
        <v>0</v>
      </c>
    </row>
    <row r="50" spans="1:12" ht="15.75">
      <c r="A50" s="68"/>
      <c r="B50" s="34"/>
      <c r="C50" s="34"/>
      <c r="D50" s="34"/>
      <c r="E50" s="34"/>
      <c r="F50" s="34"/>
      <c r="G50" s="14"/>
      <c r="H50" s="37"/>
      <c r="I50" s="142"/>
      <c r="J50" s="142"/>
      <c r="K50" s="57"/>
      <c r="L50" s="81"/>
    </row>
    <row r="51" spans="1:12" ht="15.75">
      <c r="A51" s="68"/>
      <c r="B51" s="167"/>
      <c r="C51" s="167"/>
      <c r="D51" s="167"/>
      <c r="E51" s="167"/>
      <c r="F51" s="167"/>
      <c r="G51" s="14"/>
      <c r="H51" s="37"/>
      <c r="I51" s="142"/>
      <c r="J51" s="142"/>
      <c r="K51" s="57"/>
      <c r="L51" s="81"/>
    </row>
    <row r="52" spans="1:13" ht="15.75" customHeight="1">
      <c r="A52" s="67" t="s">
        <v>51</v>
      </c>
      <c r="B52" s="167" t="s">
        <v>68</v>
      </c>
      <c r="C52" s="167"/>
      <c r="D52" s="167"/>
      <c r="E52" s="167"/>
      <c r="F52" s="167"/>
      <c r="G52" s="14"/>
      <c r="H52" s="37"/>
      <c r="I52" s="143"/>
      <c r="J52" s="143"/>
      <c r="K52" s="17"/>
      <c r="L52" s="80"/>
      <c r="M52" s="17"/>
    </row>
    <row r="53" spans="1:12" ht="15.75">
      <c r="A53" s="67"/>
      <c r="B53" s="167" t="s">
        <v>66</v>
      </c>
      <c r="C53" s="167"/>
      <c r="D53" s="167"/>
      <c r="E53" s="167"/>
      <c r="F53" s="40"/>
      <c r="G53" s="14"/>
      <c r="H53" s="32"/>
      <c r="I53" s="143"/>
      <c r="J53" s="143"/>
      <c r="K53" s="17"/>
      <c r="L53" s="80"/>
    </row>
    <row r="54" spans="1:12" ht="15.75">
      <c r="A54" s="67"/>
      <c r="B54" s="167" t="s">
        <v>80</v>
      </c>
      <c r="C54" s="167"/>
      <c r="D54" s="167"/>
      <c r="E54" s="167"/>
      <c r="F54" s="167"/>
      <c r="G54" s="14">
        <f>394.87</f>
        <v>394.87</v>
      </c>
      <c r="H54" s="35" t="s">
        <v>8</v>
      </c>
      <c r="I54" s="144"/>
      <c r="J54" s="136"/>
      <c r="K54" s="108">
        <f>G54*I54</f>
        <v>0</v>
      </c>
      <c r="L54" s="109">
        <f>G54*J54</f>
        <v>0</v>
      </c>
    </row>
    <row r="55" spans="1:12" ht="15.75">
      <c r="A55" s="85"/>
      <c r="B55" s="169"/>
      <c r="C55" s="169"/>
      <c r="D55" s="169"/>
      <c r="E55" s="169"/>
      <c r="F55" s="169"/>
      <c r="G55" s="50"/>
      <c r="H55" s="54"/>
      <c r="I55" s="91"/>
      <c r="J55" s="91"/>
      <c r="K55" s="91"/>
      <c r="L55" s="92"/>
    </row>
    <row r="56" spans="1:12" ht="16.5" thickBot="1">
      <c r="A56" s="75"/>
      <c r="B56" s="31"/>
      <c r="C56" s="88"/>
      <c r="D56" s="88"/>
      <c r="E56" s="88"/>
      <c r="F56" s="88"/>
      <c r="G56" s="76"/>
      <c r="H56" s="30"/>
      <c r="I56" s="89"/>
      <c r="J56" s="89"/>
      <c r="K56" s="89"/>
      <c r="L56" s="90"/>
    </row>
    <row r="57" spans="1:12" ht="16.5" thickBot="1">
      <c r="A57" s="67"/>
      <c r="B57" s="42" t="s">
        <v>32</v>
      </c>
      <c r="C57" s="161" t="s">
        <v>29</v>
      </c>
      <c r="D57" s="161"/>
      <c r="E57" s="161"/>
      <c r="F57" s="161"/>
      <c r="G57" s="161"/>
      <c r="H57" s="43"/>
      <c r="I57" s="58"/>
      <c r="J57" s="58"/>
      <c r="K57" s="59">
        <f>SUM(K40:K56)</f>
        <v>0</v>
      </c>
      <c r="L57" s="60">
        <f>SUM(L40:L56)</f>
        <v>0</v>
      </c>
    </row>
    <row r="58" spans="1:12" ht="15.75">
      <c r="A58" s="67"/>
      <c r="B58" s="82"/>
      <c r="C58" s="83"/>
      <c r="D58" s="83"/>
      <c r="E58" s="83"/>
      <c r="F58" s="83"/>
      <c r="G58" s="83"/>
      <c r="H58" s="37"/>
      <c r="I58" s="17"/>
      <c r="J58" s="17"/>
      <c r="K58" s="16"/>
      <c r="L58" s="96"/>
    </row>
    <row r="59" spans="1:12" ht="15.75">
      <c r="A59" s="73" t="s">
        <v>25</v>
      </c>
      <c r="B59" s="162" t="s">
        <v>21</v>
      </c>
      <c r="C59" s="163"/>
      <c r="D59" s="163"/>
      <c r="E59" s="163"/>
      <c r="F59" s="164"/>
      <c r="G59" s="28" t="s">
        <v>7</v>
      </c>
      <c r="H59" s="27" t="s">
        <v>14</v>
      </c>
      <c r="I59" s="27" t="s">
        <v>33</v>
      </c>
      <c r="J59" s="27" t="s">
        <v>34</v>
      </c>
      <c r="K59" s="56" t="s">
        <v>22</v>
      </c>
      <c r="L59" s="74" t="s">
        <v>23</v>
      </c>
    </row>
    <row r="60" spans="1:12" ht="16.5" thickBot="1">
      <c r="A60" s="165" t="s">
        <v>60</v>
      </c>
      <c r="B60" s="166"/>
      <c r="C60" s="166"/>
      <c r="D60" s="166"/>
      <c r="E60" s="166"/>
      <c r="F60" s="166"/>
      <c r="G60" s="166"/>
      <c r="H60" s="166"/>
      <c r="I60" s="99"/>
      <c r="J60" s="99"/>
      <c r="K60" s="99"/>
      <c r="L60" s="100"/>
    </row>
    <row r="61" spans="1:12" ht="16.5" thickTop="1">
      <c r="A61" s="67"/>
      <c r="B61" s="34"/>
      <c r="C61" s="34"/>
      <c r="D61" s="34"/>
      <c r="E61" s="34"/>
      <c r="F61" s="34"/>
      <c r="G61" s="14"/>
      <c r="H61" s="32"/>
      <c r="I61" s="57"/>
      <c r="J61" s="57"/>
      <c r="K61" s="57"/>
      <c r="L61" s="81"/>
    </row>
    <row r="62" spans="1:12" ht="15.75">
      <c r="A62" s="67" t="s">
        <v>3</v>
      </c>
      <c r="B62" s="167" t="s">
        <v>85</v>
      </c>
      <c r="C62" s="167"/>
      <c r="D62" s="167"/>
      <c r="E62" s="167"/>
      <c r="F62" s="167"/>
      <c r="G62" s="39"/>
      <c r="H62" s="44"/>
      <c r="I62" s="17"/>
      <c r="J62" s="17"/>
      <c r="K62" s="17"/>
      <c r="L62" s="80"/>
    </row>
    <row r="63" spans="1:12" ht="15.75">
      <c r="A63" s="32"/>
      <c r="B63" s="167"/>
      <c r="C63" s="167"/>
      <c r="D63" s="167"/>
      <c r="E63" s="167"/>
      <c r="F63" s="167"/>
      <c r="G63" s="14">
        <v>8</v>
      </c>
      <c r="H63" s="33" t="s">
        <v>53</v>
      </c>
      <c r="I63" s="140"/>
      <c r="J63" s="140"/>
      <c r="K63" s="108">
        <f>G63*I63</f>
        <v>0</v>
      </c>
      <c r="L63" s="109">
        <f>G63*J63</f>
        <v>0</v>
      </c>
    </row>
    <row r="64" spans="1:12" ht="15.75">
      <c r="A64" s="67"/>
      <c r="B64" s="49"/>
      <c r="C64" s="49"/>
      <c r="D64" s="49"/>
      <c r="E64" s="49"/>
      <c r="F64" s="49"/>
      <c r="G64" s="50"/>
      <c r="H64" s="32"/>
      <c r="I64" s="137"/>
      <c r="J64" s="137"/>
      <c r="K64" s="110"/>
      <c r="L64" s="111"/>
    </row>
    <row r="65" spans="1:12" ht="15.75">
      <c r="A65" s="32" t="s">
        <v>6</v>
      </c>
      <c r="B65" s="167" t="s">
        <v>86</v>
      </c>
      <c r="C65" s="167"/>
      <c r="D65" s="167"/>
      <c r="E65" s="167"/>
      <c r="F65" s="167"/>
      <c r="G65" s="39"/>
      <c r="H65" s="44"/>
      <c r="I65" s="138"/>
      <c r="J65" s="138"/>
      <c r="K65" s="112"/>
      <c r="L65" s="112"/>
    </row>
    <row r="66" spans="1:12" s="36" customFormat="1" ht="15.75">
      <c r="A66" s="32"/>
      <c r="B66" s="93"/>
      <c r="C66" s="93"/>
      <c r="D66" s="93"/>
      <c r="E66" s="93"/>
      <c r="F66" s="93"/>
      <c r="G66" s="25">
        <v>3.92</v>
      </c>
      <c r="H66" s="33" t="s">
        <v>8</v>
      </c>
      <c r="I66" s="140"/>
      <c r="J66" s="140"/>
      <c r="K66" s="115">
        <f>G66*I66</f>
        <v>0</v>
      </c>
      <c r="L66" s="116">
        <f>G66*J66</f>
        <v>0</v>
      </c>
    </row>
    <row r="67" spans="1:12" ht="15.75">
      <c r="A67" s="32"/>
      <c r="B67" s="34"/>
      <c r="C67" s="34"/>
      <c r="D67" s="34"/>
      <c r="E67" s="34"/>
      <c r="F67" s="34"/>
      <c r="G67" s="14"/>
      <c r="H67" s="32"/>
      <c r="I67" s="145"/>
      <c r="J67" s="145"/>
      <c r="K67" s="121"/>
      <c r="L67" s="121"/>
    </row>
    <row r="68" spans="1:12" ht="15.75">
      <c r="A68" s="34" t="s">
        <v>1</v>
      </c>
      <c r="B68" s="167" t="s">
        <v>95</v>
      </c>
      <c r="C68" s="167"/>
      <c r="D68" s="167"/>
      <c r="E68" s="167"/>
      <c r="F68" s="167"/>
      <c r="G68" s="34"/>
      <c r="H68" s="34"/>
      <c r="I68" s="146"/>
      <c r="J68" s="146"/>
      <c r="K68" s="122"/>
      <c r="L68" s="122"/>
    </row>
    <row r="69" spans="1:12" ht="15.75">
      <c r="A69" s="34"/>
      <c r="B69" s="93"/>
      <c r="C69" s="93"/>
      <c r="D69" s="93"/>
      <c r="E69" s="93"/>
      <c r="F69" s="93"/>
      <c r="G69" s="107">
        <f>73.2*1.3</f>
        <v>95.16</v>
      </c>
      <c r="H69" s="107" t="s">
        <v>4</v>
      </c>
      <c r="I69" s="140"/>
      <c r="J69" s="140"/>
      <c r="K69" s="115">
        <f>G69*I69</f>
        <v>0</v>
      </c>
      <c r="L69" s="116">
        <f>G69*J69</f>
        <v>0</v>
      </c>
    </row>
    <row r="70" spans="1:12" ht="16.5" thickBot="1">
      <c r="A70" s="70"/>
      <c r="B70" s="93"/>
      <c r="C70" s="93"/>
      <c r="D70" s="93"/>
      <c r="E70" s="93"/>
      <c r="F70" s="93"/>
      <c r="G70" s="25"/>
      <c r="H70" s="33"/>
      <c r="I70" s="108"/>
      <c r="J70" s="108"/>
      <c r="K70" s="108"/>
      <c r="L70" s="109"/>
    </row>
    <row r="71" spans="1:12" ht="16.5" thickBot="1">
      <c r="A71" s="67"/>
      <c r="B71" s="42" t="s">
        <v>58</v>
      </c>
      <c r="C71" s="161" t="s">
        <v>54</v>
      </c>
      <c r="D71" s="161"/>
      <c r="E71" s="161"/>
      <c r="F71" s="161"/>
      <c r="G71" s="161"/>
      <c r="H71" s="41"/>
      <c r="I71" s="117"/>
      <c r="J71" s="117"/>
      <c r="K71" s="117">
        <f>SUM(K63:K69)</f>
        <v>0</v>
      </c>
      <c r="L71" s="118">
        <f>SUM(L63:L69)</f>
        <v>0</v>
      </c>
    </row>
    <row r="72" spans="1:12" ht="15.75">
      <c r="A72" s="67"/>
      <c r="B72" s="82"/>
      <c r="C72" s="83"/>
      <c r="D72" s="83"/>
      <c r="E72" s="83"/>
      <c r="F72" s="83"/>
      <c r="G72" s="83"/>
      <c r="H72" s="32"/>
      <c r="I72" s="17"/>
      <c r="J72" s="17"/>
      <c r="K72" s="94"/>
      <c r="L72" s="95"/>
    </row>
    <row r="73" spans="1:12" ht="15.75">
      <c r="A73" s="67"/>
      <c r="B73" s="82"/>
      <c r="C73" s="83"/>
      <c r="D73" s="83"/>
      <c r="E73" s="83"/>
      <c r="F73" s="83"/>
      <c r="G73" s="83"/>
      <c r="H73" s="32"/>
      <c r="I73" s="17"/>
      <c r="J73" s="17"/>
      <c r="K73" s="94"/>
      <c r="L73" s="95"/>
    </row>
    <row r="74" spans="1:12" ht="15.75">
      <c r="A74" s="73" t="s">
        <v>25</v>
      </c>
      <c r="B74" s="162" t="s">
        <v>21</v>
      </c>
      <c r="C74" s="163"/>
      <c r="D74" s="163"/>
      <c r="E74" s="163"/>
      <c r="F74" s="164"/>
      <c r="G74" s="28" t="s">
        <v>7</v>
      </c>
      <c r="H74" s="27" t="s">
        <v>14</v>
      </c>
      <c r="I74" s="27" t="s">
        <v>33</v>
      </c>
      <c r="J74" s="27" t="s">
        <v>34</v>
      </c>
      <c r="K74" s="56" t="s">
        <v>22</v>
      </c>
      <c r="L74" s="74" t="s">
        <v>23</v>
      </c>
    </row>
    <row r="75" spans="1:12" ht="16.5" thickBot="1">
      <c r="A75" s="165" t="s">
        <v>61</v>
      </c>
      <c r="B75" s="166"/>
      <c r="C75" s="166"/>
      <c r="D75" s="166"/>
      <c r="E75" s="166"/>
      <c r="F75" s="166"/>
      <c r="G75" s="166"/>
      <c r="H75" s="166"/>
      <c r="I75" s="99"/>
      <c r="J75" s="99"/>
      <c r="K75" s="99"/>
      <c r="L75" s="100"/>
    </row>
    <row r="76" spans="1:12" ht="16.5" thickTop="1">
      <c r="A76" s="67" t="s">
        <v>3</v>
      </c>
      <c r="B76" s="168" t="s">
        <v>55</v>
      </c>
      <c r="C76" s="168"/>
      <c r="D76" s="168"/>
      <c r="E76" s="168"/>
      <c r="F76" s="168"/>
      <c r="G76" s="14"/>
      <c r="H76" s="44"/>
      <c r="I76" s="17"/>
      <c r="J76" s="17"/>
      <c r="K76" s="17"/>
      <c r="L76" s="80"/>
    </row>
    <row r="77" spans="1:12" ht="15.75">
      <c r="A77" s="70"/>
      <c r="B77" s="168" t="s">
        <v>56</v>
      </c>
      <c r="C77" s="168"/>
      <c r="D77" s="168"/>
      <c r="E77" s="168"/>
      <c r="F77" s="168"/>
      <c r="G77" s="14">
        <v>0</v>
      </c>
      <c r="H77" s="32" t="s">
        <v>57</v>
      </c>
      <c r="I77" s="115"/>
      <c r="J77" s="115"/>
      <c r="K77" s="115">
        <f>G77*I77</f>
        <v>0</v>
      </c>
      <c r="L77" s="116">
        <f>G77*J77</f>
        <v>0</v>
      </c>
    </row>
    <row r="78" spans="1:12" ht="16.5" thickBot="1">
      <c r="A78" s="67"/>
      <c r="B78" s="169"/>
      <c r="C78" s="169"/>
      <c r="D78" s="169"/>
      <c r="E78" s="169"/>
      <c r="F78" s="169"/>
      <c r="G78" s="50"/>
      <c r="H78" s="51"/>
      <c r="I78" s="89"/>
      <c r="J78" s="89"/>
      <c r="K78" s="89"/>
      <c r="L78" s="90"/>
    </row>
    <row r="79" spans="1:12" ht="16.5" thickBot="1">
      <c r="A79" s="67"/>
      <c r="B79" s="42" t="s">
        <v>42</v>
      </c>
      <c r="C79" s="161" t="s">
        <v>59</v>
      </c>
      <c r="D79" s="161"/>
      <c r="E79" s="161"/>
      <c r="F79" s="161"/>
      <c r="G79" s="161"/>
      <c r="H79" s="41"/>
      <c r="I79" s="58"/>
      <c r="J79" s="58"/>
      <c r="K79" s="117">
        <f>SUM(K77)</f>
        <v>0</v>
      </c>
      <c r="L79" s="118">
        <f>SUM(L77)</f>
        <v>0</v>
      </c>
    </row>
    <row r="80" spans="1:12" ht="15.75">
      <c r="A80" s="67"/>
      <c r="B80" s="82"/>
      <c r="C80" s="83"/>
      <c r="D80" s="83"/>
      <c r="E80" s="83"/>
      <c r="F80" s="83"/>
      <c r="G80" s="84"/>
      <c r="H80" s="37"/>
      <c r="I80" s="17"/>
      <c r="J80" s="17"/>
      <c r="K80" s="17"/>
      <c r="L80" s="80"/>
    </row>
    <row r="81" spans="1:12" ht="15.75">
      <c r="A81" s="73" t="s">
        <v>25</v>
      </c>
      <c r="B81" s="162" t="s">
        <v>21</v>
      </c>
      <c r="C81" s="163"/>
      <c r="D81" s="163"/>
      <c r="E81" s="163"/>
      <c r="F81" s="164"/>
      <c r="G81" s="28" t="s">
        <v>7</v>
      </c>
      <c r="H81" s="27" t="s">
        <v>14</v>
      </c>
      <c r="I81" s="27" t="s">
        <v>33</v>
      </c>
      <c r="J81" s="27" t="s">
        <v>34</v>
      </c>
      <c r="K81" s="56" t="s">
        <v>22</v>
      </c>
      <c r="L81" s="74" t="s">
        <v>23</v>
      </c>
    </row>
    <row r="82" spans="1:12" ht="16.5" thickBot="1">
      <c r="A82" s="165" t="s">
        <v>97</v>
      </c>
      <c r="B82" s="166"/>
      <c r="C82" s="166"/>
      <c r="D82" s="166"/>
      <c r="E82" s="166"/>
      <c r="F82" s="166"/>
      <c r="G82" s="166"/>
      <c r="H82" s="175"/>
      <c r="I82" s="17"/>
      <c r="J82" s="17"/>
      <c r="K82" s="17"/>
      <c r="L82" s="80"/>
    </row>
    <row r="83" spans="1:12" ht="16.5" thickTop="1">
      <c r="A83" s="98" t="s">
        <v>3</v>
      </c>
      <c r="B83" s="177" t="s">
        <v>11</v>
      </c>
      <c r="C83" s="177"/>
      <c r="D83" s="177"/>
      <c r="E83" s="177"/>
      <c r="F83" s="177"/>
      <c r="G83" s="25">
        <v>1</v>
      </c>
      <c r="H83" s="62" t="s">
        <v>12</v>
      </c>
      <c r="I83" s="147"/>
      <c r="J83" s="147"/>
      <c r="K83" s="127">
        <f>G83*I83</f>
        <v>0</v>
      </c>
      <c r="L83" s="128">
        <f>G83*J83</f>
        <v>0</v>
      </c>
    </row>
    <row r="84" spans="1:12" ht="15.75">
      <c r="A84" s="70"/>
      <c r="B84" s="93"/>
      <c r="C84" s="93"/>
      <c r="D84" s="93"/>
      <c r="E84" s="93"/>
      <c r="F84" s="93"/>
      <c r="G84" s="25"/>
      <c r="H84" s="35"/>
      <c r="I84" s="144"/>
      <c r="J84" s="144"/>
      <c r="K84" s="108"/>
      <c r="L84" s="109"/>
    </row>
    <row r="85" spans="1:12" ht="15.75">
      <c r="A85" s="70" t="s">
        <v>6</v>
      </c>
      <c r="B85" s="160" t="s">
        <v>81</v>
      </c>
      <c r="C85" s="160"/>
      <c r="D85" s="160"/>
      <c r="E85" s="160"/>
      <c r="F85" s="160"/>
      <c r="G85" s="25">
        <v>6</v>
      </c>
      <c r="H85" s="35" t="s">
        <v>53</v>
      </c>
      <c r="I85" s="145"/>
      <c r="J85" s="145"/>
      <c r="K85" s="121">
        <f>G85*I85</f>
        <v>0</v>
      </c>
      <c r="L85" s="121">
        <f>G85*J85</f>
        <v>0</v>
      </c>
    </row>
    <row r="86" spans="1:12" ht="15.75">
      <c r="A86" s="67"/>
      <c r="B86" s="160" t="s">
        <v>96</v>
      </c>
      <c r="C86" s="160"/>
      <c r="D86" s="160"/>
      <c r="E86" s="160"/>
      <c r="F86" s="160"/>
      <c r="G86" s="25">
        <v>3</v>
      </c>
      <c r="H86" s="35" t="s">
        <v>53</v>
      </c>
      <c r="I86" s="145"/>
      <c r="J86" s="145"/>
      <c r="K86" s="121">
        <f>G86*I86</f>
        <v>0</v>
      </c>
      <c r="L86" s="121">
        <f>G86*J86</f>
        <v>0</v>
      </c>
    </row>
    <row r="87" spans="1:12" ht="15.75">
      <c r="A87" s="67"/>
      <c r="B87" s="160" t="s">
        <v>82</v>
      </c>
      <c r="C87" s="160"/>
      <c r="D87" s="160"/>
      <c r="E87" s="160"/>
      <c r="F87" s="160"/>
      <c r="G87" s="25">
        <v>5</v>
      </c>
      <c r="H87" s="35" t="s">
        <v>53</v>
      </c>
      <c r="I87" s="145"/>
      <c r="J87" s="145"/>
      <c r="K87" s="121">
        <f>G87*I87</f>
        <v>0</v>
      </c>
      <c r="L87" s="121">
        <f>G87*J87</f>
        <v>0</v>
      </c>
    </row>
    <row r="88" spans="1:12" ht="15.75">
      <c r="A88" s="67"/>
      <c r="B88" s="34"/>
      <c r="C88" s="34"/>
      <c r="D88" s="34"/>
      <c r="E88" s="34"/>
      <c r="F88" s="34"/>
      <c r="G88" s="14"/>
      <c r="H88" s="37"/>
      <c r="I88" s="137"/>
      <c r="J88" s="137"/>
      <c r="K88" s="110"/>
      <c r="L88" s="111"/>
    </row>
    <row r="89" spans="1:12" ht="15.75">
      <c r="A89" s="70" t="s">
        <v>1</v>
      </c>
      <c r="B89" s="160" t="s">
        <v>74</v>
      </c>
      <c r="C89" s="160"/>
      <c r="D89" s="160"/>
      <c r="E89" s="160"/>
      <c r="F89" s="160"/>
      <c r="G89" s="25">
        <v>7.15</v>
      </c>
      <c r="H89" s="35" t="s">
        <v>5</v>
      </c>
      <c r="I89" s="136"/>
      <c r="J89" s="136"/>
      <c r="K89" s="108">
        <f>G89*I89</f>
        <v>0</v>
      </c>
      <c r="L89" s="109">
        <f>G89*J89</f>
        <v>0</v>
      </c>
    </row>
    <row r="90" spans="1:12" ht="16.5" thickBot="1">
      <c r="A90" s="70"/>
      <c r="B90" s="34"/>
      <c r="C90" s="34"/>
      <c r="D90" s="34"/>
      <c r="E90" s="34"/>
      <c r="F90" s="34"/>
      <c r="G90" s="14"/>
      <c r="H90" s="37"/>
      <c r="I90" s="57"/>
      <c r="J90" s="57"/>
      <c r="K90" s="57"/>
      <c r="L90" s="81"/>
    </row>
    <row r="91" spans="1:12" ht="16.5" thickBot="1">
      <c r="A91" s="75"/>
      <c r="B91" s="42"/>
      <c r="C91" s="161" t="s">
        <v>63</v>
      </c>
      <c r="D91" s="161"/>
      <c r="E91" s="161"/>
      <c r="F91" s="161"/>
      <c r="G91" s="161"/>
      <c r="H91" s="43"/>
      <c r="I91" s="58"/>
      <c r="J91" s="58"/>
      <c r="K91" s="125">
        <f>SUM(K83:K90)</f>
        <v>0</v>
      </c>
      <c r="L91" s="126">
        <f>SUM(L83:L90)</f>
        <v>0</v>
      </c>
    </row>
    <row r="92" spans="1:12" ht="15.75">
      <c r="A92" s="67"/>
      <c r="B92" s="82"/>
      <c r="C92" s="83"/>
      <c r="D92" s="83"/>
      <c r="E92" s="83"/>
      <c r="F92" s="83"/>
      <c r="G92" s="83"/>
      <c r="H92" s="37"/>
      <c r="I92" s="17"/>
      <c r="J92" s="17"/>
      <c r="K92" s="16"/>
      <c r="L92" s="96"/>
    </row>
    <row r="93" spans="1:12" ht="15.75">
      <c r="A93" s="73" t="s">
        <v>25</v>
      </c>
      <c r="B93" s="162" t="s">
        <v>21</v>
      </c>
      <c r="C93" s="163"/>
      <c r="D93" s="163"/>
      <c r="E93" s="163"/>
      <c r="F93" s="164"/>
      <c r="G93" s="28" t="s">
        <v>7</v>
      </c>
      <c r="H93" s="27" t="s">
        <v>14</v>
      </c>
      <c r="I93" s="27" t="s">
        <v>33</v>
      </c>
      <c r="J93" s="27" t="s">
        <v>34</v>
      </c>
      <c r="K93" s="56" t="s">
        <v>22</v>
      </c>
      <c r="L93" s="74" t="s">
        <v>23</v>
      </c>
    </row>
    <row r="94" spans="1:12" ht="16.5" thickBot="1">
      <c r="A94" s="165" t="s">
        <v>72</v>
      </c>
      <c r="B94" s="166"/>
      <c r="C94" s="166"/>
      <c r="D94" s="166"/>
      <c r="E94" s="166"/>
      <c r="F94" s="166"/>
      <c r="G94" s="166"/>
      <c r="H94" s="166"/>
      <c r="I94" s="99"/>
      <c r="J94" s="99"/>
      <c r="K94" s="99"/>
      <c r="L94" s="100"/>
    </row>
    <row r="95" spans="1:12" ht="16.5" thickTop="1">
      <c r="A95" s="69" t="s">
        <v>3</v>
      </c>
      <c r="B95" s="169" t="s">
        <v>71</v>
      </c>
      <c r="C95" s="169"/>
      <c r="D95" s="169"/>
      <c r="E95" s="169"/>
      <c r="F95" s="169"/>
      <c r="G95" s="50">
        <v>4</v>
      </c>
      <c r="H95" s="51" t="s">
        <v>53</v>
      </c>
      <c r="I95" s="136"/>
      <c r="J95" s="136"/>
      <c r="K95" s="108">
        <f>G95*I95</f>
        <v>0</v>
      </c>
      <c r="L95" s="109">
        <f>G95*J95</f>
        <v>0</v>
      </c>
    </row>
    <row r="96" spans="1:12" ht="15.75">
      <c r="A96" s="69"/>
      <c r="B96" s="49"/>
      <c r="C96" s="49"/>
      <c r="D96" s="49"/>
      <c r="E96" s="49"/>
      <c r="F96" s="49"/>
      <c r="G96" s="50"/>
      <c r="H96" s="51"/>
      <c r="I96" s="148"/>
      <c r="J96" s="148"/>
      <c r="K96" s="124"/>
      <c r="L96" s="124"/>
    </row>
    <row r="97" spans="1:12" ht="15.75">
      <c r="A97" s="69" t="s">
        <v>6</v>
      </c>
      <c r="B97" s="49" t="s">
        <v>87</v>
      </c>
      <c r="C97" s="49"/>
      <c r="D97" s="49"/>
      <c r="E97" s="49"/>
      <c r="F97" s="49"/>
      <c r="G97" s="50">
        <v>6</v>
      </c>
      <c r="H97" s="51" t="s">
        <v>53</v>
      </c>
      <c r="I97" s="149"/>
      <c r="J97" s="149"/>
      <c r="K97" s="115">
        <f>G97*I97</f>
        <v>0</v>
      </c>
      <c r="L97" s="116">
        <f>G97*J97</f>
        <v>0</v>
      </c>
    </row>
    <row r="98" spans="1:12" ht="15.75">
      <c r="A98" s="69"/>
      <c r="B98" s="49"/>
      <c r="C98" s="49"/>
      <c r="D98" s="49"/>
      <c r="E98" s="49"/>
      <c r="F98" s="49"/>
      <c r="G98" s="50"/>
      <c r="H98" s="51"/>
      <c r="I98" s="148"/>
      <c r="J98" s="148"/>
      <c r="K98" s="123"/>
      <c r="L98" s="123"/>
    </row>
    <row r="99" spans="1:12" ht="16.5" customHeight="1">
      <c r="A99" s="69" t="s">
        <v>1</v>
      </c>
      <c r="B99" s="176" t="s">
        <v>88</v>
      </c>
      <c r="C99" s="176"/>
      <c r="D99" s="176"/>
      <c r="E99" s="176"/>
      <c r="F99" s="101" t="s">
        <v>89</v>
      </c>
      <c r="G99" s="50">
        <v>14</v>
      </c>
      <c r="H99" s="51" t="s">
        <v>8</v>
      </c>
      <c r="I99" s="149"/>
      <c r="J99" s="149"/>
      <c r="K99" s="129">
        <f>G99*I99</f>
        <v>0</v>
      </c>
      <c r="L99" s="129">
        <f>G99*J99</f>
        <v>0</v>
      </c>
    </row>
    <row r="100" spans="1:12" ht="15.75">
      <c r="A100" s="67"/>
      <c r="B100" s="49"/>
      <c r="C100" s="49"/>
      <c r="D100" s="49"/>
      <c r="E100" s="49"/>
      <c r="F100" s="49" t="s">
        <v>90</v>
      </c>
      <c r="G100" s="50">
        <v>4</v>
      </c>
      <c r="H100" s="51" t="s">
        <v>53</v>
      </c>
      <c r="I100" s="149"/>
      <c r="J100" s="149"/>
      <c r="K100" s="129">
        <f>G100*I100</f>
        <v>0</v>
      </c>
      <c r="L100" s="129">
        <f>G100*J100</f>
        <v>0</v>
      </c>
    </row>
    <row r="101" spans="1:12" ht="16.5" thickBot="1">
      <c r="A101" s="67"/>
      <c r="B101" s="49"/>
      <c r="C101" s="49"/>
      <c r="D101" s="49"/>
      <c r="E101" s="49"/>
      <c r="F101" s="49"/>
      <c r="G101" s="49"/>
      <c r="H101" s="49"/>
      <c r="I101" s="123"/>
      <c r="J101" s="123"/>
      <c r="K101" s="123"/>
      <c r="L101" s="123"/>
    </row>
    <row r="102" spans="1:12" ht="16.5" thickBot="1">
      <c r="A102" s="42"/>
      <c r="B102" s="42"/>
      <c r="C102" s="161" t="s">
        <v>73</v>
      </c>
      <c r="D102" s="161"/>
      <c r="E102" s="161"/>
      <c r="F102" s="161"/>
      <c r="G102" s="161"/>
      <c r="H102" s="161"/>
      <c r="I102" s="117"/>
      <c r="J102" s="117"/>
      <c r="K102" s="117">
        <f>SUM(K95:K100)</f>
        <v>0</v>
      </c>
      <c r="L102" s="118">
        <f>SUM(L95:L100)</f>
        <v>0</v>
      </c>
    </row>
    <row r="103" spans="1:12" ht="15.75">
      <c r="A103" s="68"/>
      <c r="B103" s="156"/>
      <c r="C103" s="156"/>
      <c r="D103" s="156"/>
      <c r="E103" s="156"/>
      <c r="F103" s="156"/>
      <c r="G103" s="14"/>
      <c r="H103" s="37"/>
      <c r="I103" s="17"/>
      <c r="J103" s="17"/>
      <c r="K103" s="17"/>
      <c r="L103" s="80"/>
    </row>
    <row r="104" spans="1:12" ht="15.75">
      <c r="A104" s="67"/>
      <c r="B104" s="17"/>
      <c r="C104" s="17"/>
      <c r="D104" s="17"/>
      <c r="E104" s="17"/>
      <c r="F104" s="17"/>
      <c r="G104" s="14"/>
      <c r="H104" s="37"/>
      <c r="I104" s="17"/>
      <c r="J104" s="17"/>
      <c r="K104" s="17"/>
      <c r="L104" s="80"/>
    </row>
    <row r="105" ht="15.75">
      <c r="H105" s="29"/>
    </row>
    <row r="106" ht="15.75">
      <c r="H106" s="29"/>
    </row>
    <row r="107" ht="15.75">
      <c r="H107" s="29"/>
    </row>
    <row r="108" ht="15.75">
      <c r="H108" s="29"/>
    </row>
    <row r="109" ht="15.75">
      <c r="H109" s="29"/>
    </row>
    <row r="110" ht="15.75">
      <c r="H110" s="29"/>
    </row>
    <row r="111" ht="15.75">
      <c r="H111" s="29"/>
    </row>
  </sheetData>
  <sheetProtection password="90EF" sheet="1" scenarios="1" selectLockedCells="1"/>
  <mergeCells count="63">
    <mergeCell ref="B14:F14"/>
    <mergeCell ref="B103:F103"/>
    <mergeCell ref="C91:G91"/>
    <mergeCell ref="B89:F89"/>
    <mergeCell ref="B83:F83"/>
    <mergeCell ref="C102:H102"/>
    <mergeCell ref="B86:F86"/>
    <mergeCell ref="B40:F40"/>
    <mergeCell ref="C36:G36"/>
    <mergeCell ref="B23:F23"/>
    <mergeCell ref="B99:E99"/>
    <mergeCell ref="B38:F38"/>
    <mergeCell ref="B68:F68"/>
    <mergeCell ref="B85:F85"/>
    <mergeCell ref="A82:H82"/>
    <mergeCell ref="B81:F81"/>
    <mergeCell ref="B11:F11"/>
    <mergeCell ref="B12:E12"/>
    <mergeCell ref="B62:F62"/>
    <mergeCell ref="B63:F63"/>
    <mergeCell ref="B65:F65"/>
    <mergeCell ref="B44:F44"/>
    <mergeCell ref="B41:F41"/>
    <mergeCell ref="A2:L2"/>
    <mergeCell ref="A4:L4"/>
    <mergeCell ref="B6:F6"/>
    <mergeCell ref="B93:F93"/>
    <mergeCell ref="A94:H94"/>
    <mergeCell ref="B95:F95"/>
    <mergeCell ref="B48:F48"/>
    <mergeCell ref="B49:F49"/>
    <mergeCell ref="C57:G57"/>
    <mergeCell ref="B55:F55"/>
    <mergeCell ref="B26:F26"/>
    <mergeCell ref="B76:F76"/>
    <mergeCell ref="B46:F46"/>
    <mergeCell ref="B52:F52"/>
    <mergeCell ref="B53:E53"/>
    <mergeCell ref="A1:L1"/>
    <mergeCell ref="A3:L3"/>
    <mergeCell ref="A7:H7"/>
    <mergeCell ref="B8:F8"/>
    <mergeCell ref="B9:E9"/>
    <mergeCell ref="C17:G17"/>
    <mergeCell ref="B19:F19"/>
    <mergeCell ref="B21:F21"/>
    <mergeCell ref="A20:L20"/>
    <mergeCell ref="B43:F43"/>
    <mergeCell ref="B51:F51"/>
    <mergeCell ref="A39:L39"/>
    <mergeCell ref="B33:F33"/>
    <mergeCell ref="B27:F27"/>
    <mergeCell ref="B29:F29"/>
    <mergeCell ref="B87:F87"/>
    <mergeCell ref="C79:G79"/>
    <mergeCell ref="B74:F74"/>
    <mergeCell ref="A75:H75"/>
    <mergeCell ref="C71:G71"/>
    <mergeCell ref="B54:F54"/>
    <mergeCell ref="B77:F77"/>
    <mergeCell ref="B78:F78"/>
    <mergeCell ref="B59:F59"/>
    <mergeCell ref="A60:H60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74" r:id="rId1"/>
  <rowBreaks count="5" manualBreakCount="5">
    <brk id="24" max="11" man="1"/>
    <brk id="37" max="11" man="1"/>
    <brk id="49" max="11" man="1"/>
    <brk id="73" max="11" man="1"/>
    <brk id="10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Zsolt</dc:creator>
  <cp:keywords/>
  <dc:description/>
  <cp:lastModifiedBy>AS5733</cp:lastModifiedBy>
  <cp:lastPrinted>2018-03-02T07:55:16Z</cp:lastPrinted>
  <dcterms:created xsi:type="dcterms:W3CDTF">2002-03-10T07:26:02Z</dcterms:created>
  <dcterms:modified xsi:type="dcterms:W3CDTF">2018-03-02T07:55:36Z</dcterms:modified>
  <cp:category/>
  <cp:version/>
  <cp:contentType/>
  <cp:contentStatus/>
</cp:coreProperties>
</file>